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sktop\Ühinemine\"/>
    </mc:Choice>
  </mc:AlternateContent>
  <bookViews>
    <workbookView xWindow="0" yWindow="0" windowWidth="24000" windowHeight="8235" activeTab="13"/>
  </bookViews>
  <sheets>
    <sheet name="Puhja vald" sheetId="1" r:id="rId1"/>
    <sheet name="Laeva vald" sheetId="4" r:id="rId2"/>
    <sheet name="Tähtvere vald " sheetId="5" r:id="rId3"/>
    <sheet name="Tartu vald" sheetId="2" r:id="rId4"/>
    <sheet name="01" sheetId="7" r:id="rId5"/>
    <sheet name="03" sheetId="8" r:id="rId6"/>
    <sheet name="04" sheetId="9" r:id="rId7"/>
    <sheet name="05" sheetId="10" r:id="rId8"/>
    <sheet name="06" sheetId="11" r:id="rId9"/>
    <sheet name="07" sheetId="12" r:id="rId10"/>
    <sheet name="08" sheetId="13" r:id="rId11"/>
    <sheet name="09" sheetId="14" r:id="rId12"/>
    <sheet name="10" sheetId="15" r:id="rId13"/>
    <sheet name="KOKKU" sheetId="16" r:id="rId14"/>
  </sheets>
  <calcPr calcId="152511"/>
</workbook>
</file>

<file path=xl/calcChain.xml><?xml version="1.0" encoding="utf-8"?>
<calcChain xmlns="http://schemas.openxmlformats.org/spreadsheetml/2006/main">
  <c r="D23" i="16" l="1"/>
  <c r="D12" i="16"/>
  <c r="D18" i="16" l="1"/>
  <c r="D21" i="16"/>
  <c r="D20" i="16"/>
  <c r="D19" i="16"/>
  <c r="D16" i="16"/>
  <c r="D17" i="16"/>
  <c r="D15" i="16"/>
  <c r="D14" i="16"/>
  <c r="D13" i="16"/>
  <c r="D10" i="16"/>
  <c r="D6" i="16"/>
  <c r="D9" i="16"/>
  <c r="D8" i="16"/>
  <c r="D7" i="16"/>
  <c r="D5" i="16"/>
  <c r="D4" i="16"/>
  <c r="D3" i="16"/>
  <c r="P45" i="15"/>
  <c r="P47" i="15"/>
  <c r="K5" i="15"/>
  <c r="P5" i="15"/>
  <c r="L5" i="15"/>
  <c r="M5" i="15"/>
  <c r="N5" i="15"/>
  <c r="O5" i="15"/>
  <c r="P39" i="15"/>
  <c r="P37" i="15"/>
  <c r="P31" i="15"/>
  <c r="P29" i="15"/>
  <c r="P27" i="15"/>
  <c r="P22" i="15"/>
  <c r="P16" i="15"/>
  <c r="P8" i="15"/>
  <c r="P6" i="15"/>
  <c r="H5" i="14"/>
  <c r="L5" i="14"/>
  <c r="M5" i="14"/>
  <c r="N5" i="14"/>
  <c r="O5" i="14"/>
  <c r="K5" i="14"/>
  <c r="P55" i="14"/>
  <c r="P48" i="14"/>
  <c r="P44" i="14"/>
  <c r="P18" i="14"/>
  <c r="P39" i="14"/>
  <c r="P16" i="14"/>
  <c r="P14" i="14"/>
  <c r="P12" i="14"/>
  <c r="H14" i="14"/>
  <c r="H12" i="14"/>
  <c r="P35" i="14"/>
  <c r="H6" i="14"/>
  <c r="P10" i="14"/>
  <c r="P31" i="14"/>
  <c r="P8" i="14"/>
  <c r="P6" i="14"/>
  <c r="P25" i="14"/>
  <c r="H5" i="13"/>
  <c r="D2" i="16" l="1"/>
  <c r="P5" i="14"/>
  <c r="P63" i="13"/>
  <c r="P56" i="13"/>
  <c r="P52" i="13"/>
  <c r="P46" i="13"/>
  <c r="P43" i="13"/>
  <c r="P39" i="13"/>
  <c r="P36" i="13"/>
  <c r="P32" i="13"/>
  <c r="P29" i="13"/>
  <c r="P25" i="13"/>
  <c r="P21" i="13"/>
  <c r="P16" i="13"/>
  <c r="P11" i="13"/>
  <c r="P9" i="13"/>
  <c r="P6" i="13"/>
  <c r="Q5" i="13"/>
  <c r="L5" i="13"/>
  <c r="M5" i="13"/>
  <c r="N5" i="13"/>
  <c r="O5" i="13"/>
  <c r="K5" i="13"/>
  <c r="P8" i="12"/>
  <c r="P6" i="12"/>
  <c r="L5" i="12"/>
  <c r="M5" i="12"/>
  <c r="N5" i="12"/>
  <c r="O5" i="12"/>
  <c r="P5" i="12" s="1"/>
  <c r="K5" i="12"/>
  <c r="P18" i="11"/>
  <c r="P16" i="11"/>
  <c r="P11" i="11"/>
  <c r="P8" i="11"/>
  <c r="P6" i="11"/>
  <c r="L5" i="11"/>
  <c r="M5" i="11"/>
  <c r="N5" i="11"/>
  <c r="O5" i="11"/>
  <c r="K5" i="11"/>
  <c r="H5" i="11"/>
  <c r="P15" i="10"/>
  <c r="P11" i="10"/>
  <c r="P6" i="10"/>
  <c r="L5" i="10"/>
  <c r="M5" i="10"/>
  <c r="N5" i="10"/>
  <c r="P5" i="10" s="1"/>
  <c r="O5" i="10"/>
  <c r="K5" i="10"/>
  <c r="L5" i="9"/>
  <c r="M5" i="9"/>
  <c r="N5" i="9"/>
  <c r="O5" i="9"/>
  <c r="K5" i="9"/>
  <c r="P25" i="9"/>
  <c r="P21" i="9"/>
  <c r="P19" i="9"/>
  <c r="P13" i="9"/>
  <c r="P11" i="9"/>
  <c r="P7" i="9"/>
  <c r="K28" i="4"/>
  <c r="L28" i="4"/>
  <c r="M28" i="4"/>
  <c r="N28" i="4"/>
  <c r="O28" i="4"/>
  <c r="P28" i="4"/>
  <c r="K31" i="4"/>
  <c r="L31" i="4"/>
  <c r="M31" i="4"/>
  <c r="N31" i="4"/>
  <c r="P31" i="4" s="1"/>
  <c r="O31" i="4"/>
  <c r="P10" i="8"/>
  <c r="P8" i="8"/>
  <c r="P6" i="8"/>
  <c r="L5" i="8"/>
  <c r="M5" i="8"/>
  <c r="N5" i="8"/>
  <c r="O5" i="8"/>
  <c r="K5" i="8"/>
  <c r="K24" i="4"/>
  <c r="L24" i="4"/>
  <c r="M24" i="4"/>
  <c r="P24" i="4" s="1"/>
  <c r="N24" i="4"/>
  <c r="N23" i="4" s="1"/>
  <c r="P32" i="7"/>
  <c r="P30" i="7"/>
  <c r="P25" i="7"/>
  <c r="P23" i="7"/>
  <c r="P21" i="7"/>
  <c r="P16" i="7"/>
  <c r="P11" i="7"/>
  <c r="P6" i="7"/>
  <c r="L5" i="7"/>
  <c r="M5" i="7"/>
  <c r="N5" i="7"/>
  <c r="O5" i="7"/>
  <c r="K5" i="7"/>
  <c r="G12" i="1"/>
  <c r="H12" i="1"/>
  <c r="I12" i="1"/>
  <c r="J12" i="1"/>
  <c r="K16" i="1"/>
  <c r="L16" i="1"/>
  <c r="L12" i="1" s="1"/>
  <c r="M16" i="1"/>
  <c r="N16" i="1"/>
  <c r="O16" i="1"/>
  <c r="P16" i="1"/>
  <c r="O54" i="5"/>
  <c r="N54" i="5"/>
  <c r="M54" i="5"/>
  <c r="L54" i="5"/>
  <c r="K54" i="5"/>
  <c r="O46" i="5"/>
  <c r="N46" i="5"/>
  <c r="M46" i="5"/>
  <c r="L46" i="5"/>
  <c r="K46" i="5"/>
  <c r="O38" i="5"/>
  <c r="N38" i="5"/>
  <c r="M38" i="5"/>
  <c r="L38" i="5"/>
  <c r="K38" i="5"/>
  <c r="O36" i="5"/>
  <c r="N36" i="5"/>
  <c r="M36" i="5"/>
  <c r="L36" i="5"/>
  <c r="K36" i="5"/>
  <c r="O33" i="5"/>
  <c r="N33" i="5"/>
  <c r="M33" i="5"/>
  <c r="L33" i="5"/>
  <c r="K33" i="5"/>
  <c r="O29" i="5"/>
  <c r="N29" i="5"/>
  <c r="M29" i="5"/>
  <c r="L29" i="5"/>
  <c r="K29" i="5"/>
  <c r="O24" i="5"/>
  <c r="N24" i="5"/>
  <c r="M24" i="5"/>
  <c r="L24" i="5"/>
  <c r="K24" i="5"/>
  <c r="O22" i="5"/>
  <c r="N22" i="5"/>
  <c r="M22" i="5"/>
  <c r="L22" i="5"/>
  <c r="K22" i="5"/>
  <c r="O16" i="5"/>
  <c r="N16" i="5"/>
  <c r="M16" i="5"/>
  <c r="L16" i="5"/>
  <c r="K16" i="5"/>
  <c r="J12" i="5"/>
  <c r="I12" i="5"/>
  <c r="H12" i="5"/>
  <c r="G12" i="5"/>
  <c r="O55" i="4"/>
  <c r="O46" i="4" s="1"/>
  <c r="N55" i="4"/>
  <c r="M55" i="4"/>
  <c r="L55" i="4"/>
  <c r="K55" i="4"/>
  <c r="N46" i="4"/>
  <c r="M46" i="4"/>
  <c r="L46" i="4"/>
  <c r="K46" i="4"/>
  <c r="O38" i="4"/>
  <c r="N38" i="4"/>
  <c r="M38" i="4"/>
  <c r="L38" i="4"/>
  <c r="K38" i="4"/>
  <c r="O36" i="4"/>
  <c r="N36" i="4"/>
  <c r="M36" i="4"/>
  <c r="L36" i="4"/>
  <c r="K36" i="4"/>
  <c r="N22" i="4"/>
  <c r="M22" i="4"/>
  <c r="L22" i="4"/>
  <c r="K22" i="4"/>
  <c r="O16" i="4"/>
  <c r="N16" i="4"/>
  <c r="M16" i="4"/>
  <c r="L16" i="4"/>
  <c r="K16" i="4"/>
  <c r="J12" i="4"/>
  <c r="I12" i="4"/>
  <c r="H12" i="4"/>
  <c r="G12" i="4"/>
  <c r="O133" i="2"/>
  <c r="O81" i="2" s="1"/>
  <c r="N133" i="2"/>
  <c r="N81" i="2" s="1"/>
  <c r="M133" i="2"/>
  <c r="L133" i="2"/>
  <c r="K133" i="2"/>
  <c r="M81" i="2"/>
  <c r="L81" i="2"/>
  <c r="K81" i="2"/>
  <c r="O42" i="2"/>
  <c r="N42" i="2"/>
  <c r="M42" i="2"/>
  <c r="L42" i="2"/>
  <c r="K42" i="2"/>
  <c r="O38" i="2"/>
  <c r="N38" i="2"/>
  <c r="M38" i="2"/>
  <c r="L38" i="2"/>
  <c r="K38" i="2"/>
  <c r="O34" i="2"/>
  <c r="N34" i="2"/>
  <c r="M34" i="2"/>
  <c r="L34" i="2"/>
  <c r="K34" i="2"/>
  <c r="O31" i="2"/>
  <c r="N31" i="2"/>
  <c r="M31" i="2"/>
  <c r="L31" i="2"/>
  <c r="K31" i="2"/>
  <c r="O25" i="2"/>
  <c r="N25" i="2"/>
  <c r="M25" i="2"/>
  <c r="L25" i="2"/>
  <c r="K25" i="2"/>
  <c r="O23" i="2"/>
  <c r="N23" i="2"/>
  <c r="M23" i="2"/>
  <c r="L23" i="2"/>
  <c r="K23" i="2"/>
  <c r="O16" i="2"/>
  <c r="N16" i="2"/>
  <c r="L16" i="2"/>
  <c r="K16" i="2"/>
  <c r="J12" i="2"/>
  <c r="I12" i="2"/>
  <c r="H12" i="2"/>
  <c r="G12" i="2"/>
  <c r="O62" i="1"/>
  <c r="N62" i="1"/>
  <c r="M62" i="1"/>
  <c r="L62" i="1"/>
  <c r="K62" i="1"/>
  <c r="O51" i="1"/>
  <c r="N51" i="1"/>
  <c r="M51" i="1"/>
  <c r="L51" i="1"/>
  <c r="K51" i="1"/>
  <c r="O41" i="1"/>
  <c r="N41" i="1"/>
  <c r="N12" i="1" s="1"/>
  <c r="M41" i="1"/>
  <c r="M12" i="1" s="1"/>
  <c r="L41" i="1"/>
  <c r="K41" i="1"/>
  <c r="O37" i="1"/>
  <c r="N37" i="1"/>
  <c r="M37" i="1"/>
  <c r="L37" i="1"/>
  <c r="K37" i="1"/>
  <c r="O33" i="1"/>
  <c r="N33" i="1"/>
  <c r="M33" i="1"/>
  <c r="L33" i="1"/>
  <c r="K33" i="1"/>
  <c r="O31" i="1"/>
  <c r="N31" i="1"/>
  <c r="M31" i="1"/>
  <c r="L31" i="1"/>
  <c r="K31" i="1"/>
  <c r="O24" i="1"/>
  <c r="N24" i="1"/>
  <c r="M24" i="1"/>
  <c r="L24" i="1"/>
  <c r="K24" i="1"/>
  <c r="O22" i="1"/>
  <c r="N22" i="1"/>
  <c r="M22" i="1"/>
  <c r="L22" i="1"/>
  <c r="K22" i="1"/>
  <c r="P5" i="13" l="1"/>
  <c r="O12" i="1"/>
  <c r="K12" i="1"/>
  <c r="P12" i="1" s="1"/>
  <c r="P5" i="11"/>
  <c r="P5" i="9"/>
  <c r="P5" i="8"/>
  <c r="P5" i="7"/>
  <c r="L12" i="5"/>
  <c r="P22" i="5"/>
  <c r="N12" i="5"/>
  <c r="M12" i="5"/>
  <c r="P36" i="5"/>
  <c r="L12" i="4"/>
  <c r="M12" i="2"/>
  <c r="P25" i="2"/>
  <c r="L12" i="2"/>
  <c r="N12" i="2"/>
  <c r="P34" i="2"/>
  <c r="P81" i="2"/>
  <c r="K10" i="2"/>
  <c r="K12" i="2"/>
  <c r="O12" i="2"/>
  <c r="P42" i="2"/>
  <c r="P133" i="2"/>
  <c r="P24" i="5"/>
  <c r="P38" i="5"/>
  <c r="P29" i="5"/>
  <c r="P46" i="5"/>
  <c r="K12" i="5"/>
  <c r="O12" i="5"/>
  <c r="P33" i="5"/>
  <c r="P54" i="5"/>
  <c r="N12" i="4"/>
  <c r="M12" i="4"/>
  <c r="P36" i="4"/>
  <c r="K12" i="4"/>
  <c r="O12" i="4"/>
  <c r="P38" i="4"/>
  <c r="P46" i="4"/>
  <c r="Q5" i="14" s="1"/>
  <c r="P33" i="1"/>
  <c r="P62" i="1"/>
  <c r="P22" i="1"/>
  <c r="P37" i="1"/>
  <c r="P24" i="1"/>
  <c r="P41" i="1"/>
  <c r="P31" i="1"/>
  <c r="P51" i="1"/>
  <c r="P22" i="4"/>
  <c r="P16" i="2"/>
  <c r="P55" i="4"/>
  <c r="P16" i="5"/>
  <c r="P16" i="4"/>
  <c r="R5" i="9" l="1"/>
  <c r="P12" i="2"/>
  <c r="P12" i="5"/>
  <c r="P12" i="4"/>
  <c r="H5" i="7"/>
</calcChain>
</file>

<file path=xl/comments1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K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7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4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5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6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K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8" authorId="0" shapeId="0">
      <text>
        <r>
          <rPr>
            <sz val="11"/>
            <color rgb="FF000000"/>
            <rFont val="Calibri"/>
          </rPr>
          <t>Helika:Summeerida tegevusala, vaj
adusel muuta valemi välja</t>
        </r>
      </text>
    </comment>
    <comment ref="K3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4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5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K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9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4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5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H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2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3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H4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4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H4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H8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8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K13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K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K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H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I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J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H4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K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sharedStrings.xml><?xml version="1.0" encoding="utf-8"?>
<sst xmlns="http://schemas.openxmlformats.org/spreadsheetml/2006/main" count="1676" uniqueCount="442">
  <si>
    <t>PÕHITEGEVUSE TULUD</t>
  </si>
  <si>
    <t>FÜÜSILISE ISIKU TULUMAKS</t>
  </si>
  <si>
    <t>MAAMAKS</t>
  </si>
  <si>
    <t>REKLAAMIMAKS</t>
  </si>
  <si>
    <t>SIHTOTSTARBELISED TOETUSED</t>
  </si>
  <si>
    <t>TASANDUSFOND</t>
  </si>
  <si>
    <t>TOETUSFOND</t>
  </si>
  <si>
    <t>MUUD TEGEVUSTULUD</t>
  </si>
  <si>
    <t>KOKKU</t>
  </si>
  <si>
    <t xml:space="preserve">PÕHITEGEVUSE KULUD </t>
  </si>
  <si>
    <t>TA</t>
  </si>
  <si>
    <t>COFOG</t>
  </si>
  <si>
    <t>Struktuuriüksus/asutus, reg nr</t>
  </si>
  <si>
    <t>Kirjeldus, erisused</t>
  </si>
  <si>
    <t>E-keskkond</t>
  </si>
  <si>
    <t>01</t>
  </si>
  <si>
    <t>ÜLDINE VALITSEMINE</t>
  </si>
  <si>
    <t>01111</t>
  </si>
  <si>
    <t>Volikogu</t>
  </si>
  <si>
    <t>01112</t>
  </si>
  <si>
    <t>Vallavalitsus</t>
  </si>
  <si>
    <t>Tulud - Riigilõivud, õiguste müük</t>
  </si>
  <si>
    <t>Amphora</t>
  </si>
  <si>
    <t>01330</t>
  </si>
  <si>
    <t>Kantselei</t>
  </si>
  <si>
    <t>Koondab tugiteenused - mobiilside, IT teenus haldus, rmp teenus</t>
  </si>
  <si>
    <t>e-Arvekeskus; pMEN</t>
  </si>
  <si>
    <t>01114</t>
  </si>
  <si>
    <t>Reservfond</t>
  </si>
  <si>
    <t>01600</t>
  </si>
  <si>
    <t>Liikmemaksud</t>
  </si>
  <si>
    <t>03</t>
  </si>
  <si>
    <t>AVALIK KORD JA JULGEOLEK</t>
  </si>
  <si>
    <t>03600</t>
  </si>
  <si>
    <t>Avalik kord ja julgeolek</t>
  </si>
  <si>
    <t>04</t>
  </si>
  <si>
    <t>MAJANDUS</t>
  </si>
  <si>
    <t>04210</t>
  </si>
  <si>
    <t>Maakorraldus</t>
  </si>
  <si>
    <t>04510</t>
  </si>
  <si>
    <t>Valla teede korrashoid</t>
  </si>
  <si>
    <t>04512</t>
  </si>
  <si>
    <t>Valla buss</t>
  </si>
  <si>
    <t>04740</t>
  </si>
  <si>
    <t>Arengukavad, SA</t>
  </si>
  <si>
    <t>04900</t>
  </si>
  <si>
    <t>Majandus- ja ehitusnõunik, heakord</t>
  </si>
  <si>
    <t>Hajaasustus</t>
  </si>
  <si>
    <t>05</t>
  </si>
  <si>
    <t>KESKKONNAKAITSE</t>
  </si>
  <si>
    <t>05100</t>
  </si>
  <si>
    <t>Jäätmekäitlus sh prügivedu</t>
  </si>
  <si>
    <t>06</t>
  </si>
  <si>
    <t>ELAMU- JA KOMMUNAALMAJANDUS</t>
  </si>
  <si>
    <t>06400</t>
  </si>
  <si>
    <t>Tänavavalgustus</t>
  </si>
  <si>
    <t>06605</t>
  </si>
  <si>
    <t>Kalmistud, hulkuvad koerad</t>
  </si>
  <si>
    <t>Muud kommunaalobjektid</t>
  </si>
  <si>
    <t>Renditulu sh sots.kortrerid</t>
  </si>
  <si>
    <t>07</t>
  </si>
  <si>
    <t>TERVISHOID</t>
  </si>
  <si>
    <t>08</t>
  </si>
  <si>
    <t>VABAAEG, KULTUUR, RELIGIOON</t>
  </si>
  <si>
    <t>08106</t>
  </si>
  <si>
    <t>Ulila Keskus</t>
  </si>
  <si>
    <t>Uula Huvikeskus</t>
  </si>
  <si>
    <t>08107</t>
  </si>
  <si>
    <t>Puhja Noortekeskus</t>
  </si>
  <si>
    <t>08109</t>
  </si>
  <si>
    <t>Üldised vabaaja kulud</t>
  </si>
  <si>
    <t>08201</t>
  </si>
  <si>
    <t>Puhja Raamatukogud</t>
  </si>
  <si>
    <t>08202</t>
  </si>
  <si>
    <t>Puhja Seltsimaja</t>
  </si>
  <si>
    <t>Tulu - piletimüügist</t>
  </si>
  <si>
    <t>08208</t>
  </si>
  <si>
    <t>Klutuuriüritused</t>
  </si>
  <si>
    <t>08300</t>
  </si>
  <si>
    <t>Valla leht</t>
  </si>
  <si>
    <t>08400</t>
  </si>
  <si>
    <t>Religioon</t>
  </si>
  <si>
    <t>09</t>
  </si>
  <si>
    <t>HARIDUS</t>
  </si>
  <si>
    <t>09110</t>
  </si>
  <si>
    <t>Puhja Lasteaed</t>
  </si>
  <si>
    <t>Tulud - Lasteaia toiduraha - 1,70€ päev</t>
  </si>
  <si>
    <t>Lasteaia õppevahendid 9€ + kohamaks 6€</t>
  </si>
  <si>
    <t>Lasteaia kohamaks teistele KOV-le</t>
  </si>
  <si>
    <t>Tulud - 5 lasteaialast 264,17€</t>
  </si>
  <si>
    <t>09220</t>
  </si>
  <si>
    <t>Puhja Gümnaasium - VALLA eelarve</t>
  </si>
  <si>
    <t>3 kooliastet ca 220 last; Kooliosana on noortekeskus, staadion ja spordisaal; 2017 aasta sügisest jätkab kool põhikoolina ca 200 last</t>
  </si>
  <si>
    <t>Tulud - Muusikaklassi tasu.35€ kuu a la 20 last</t>
  </si>
  <si>
    <t>09212</t>
  </si>
  <si>
    <t>PG otsekulud - põhikool (riik)</t>
  </si>
  <si>
    <t>09213</t>
  </si>
  <si>
    <t>PG otsekulud - gümnaasium (riik+vald)</t>
  </si>
  <si>
    <t>09600</t>
  </si>
  <si>
    <t>Koolitransport</t>
  </si>
  <si>
    <t>09601</t>
  </si>
  <si>
    <t>Koolitoit</t>
  </si>
  <si>
    <t>Koolikohamaks teistele KOV-le</t>
  </si>
  <si>
    <t>Tulud - teiste valdade lapsed PG-s 29 last * 87€</t>
  </si>
  <si>
    <t>10</t>
  </si>
  <si>
    <t>SOTSIAALNE KAITSE</t>
  </si>
  <si>
    <t>10121</t>
  </si>
  <si>
    <t>Toetused puuetega inimestele</t>
  </si>
  <si>
    <t>Hooldajatoetus</t>
  </si>
  <si>
    <t>Puuetega laste hooldajatoetus</t>
  </si>
  <si>
    <t>Lapsehoiuteenus</t>
  </si>
  <si>
    <t>Sõltub aasta jooksul riigi poolt eraldatud summast</t>
  </si>
  <si>
    <t>10200</t>
  </si>
  <si>
    <t>Üldhooldekodud</t>
  </si>
  <si>
    <t>Päevakeskus</t>
  </si>
  <si>
    <t>10201</t>
  </si>
  <si>
    <t>Toetused eakatele</t>
  </si>
  <si>
    <t>10401</t>
  </si>
  <si>
    <t>Ühekordsed sots.toetused</t>
  </si>
  <si>
    <t>10402</t>
  </si>
  <si>
    <t>Vajaduspõhine peretoetus</t>
  </si>
  <si>
    <t>10701</t>
  </si>
  <si>
    <t>Toimetulekutoetus</t>
  </si>
  <si>
    <t>10900</t>
  </si>
  <si>
    <t>Sots.nõunik, lastekaitse töötaja</t>
  </si>
  <si>
    <t>põhiteg.tulud</t>
  </si>
  <si>
    <t>põhiteg.tulem</t>
  </si>
  <si>
    <t>Vallavolikogu</t>
  </si>
  <si>
    <t>21 liiget</t>
  </si>
  <si>
    <t>tulu-riigilõiv, ametiauto kasutus</t>
  </si>
  <si>
    <t>Delta</t>
  </si>
  <si>
    <t>Pmen</t>
  </si>
  <si>
    <t>01310</t>
  </si>
  <si>
    <t>Õppelaenude tasumine</t>
  </si>
  <si>
    <t>Liikmemaksud  TOL, EMOL;TAS jne.</t>
  </si>
  <si>
    <t>03100</t>
  </si>
  <si>
    <t xml:space="preserve">Politsei </t>
  </si>
  <si>
    <t>eraldi tööruum vallamajas</t>
  </si>
  <si>
    <t>045101</t>
  </si>
  <si>
    <t>Autotransport</t>
  </si>
  <si>
    <t>bussijuht+ tasu linnale liin nr 27</t>
  </si>
  <si>
    <t>Linn - ERM- Kaupmehe tn Raadil)</t>
  </si>
  <si>
    <t>045102</t>
  </si>
  <si>
    <t>teede kaalutud pikkus 440 km, maanteed 183 km, tänavad 51 km</t>
  </si>
  <si>
    <t>Planeeringud, projektid ja muu arendustegevus</t>
  </si>
  <si>
    <t>05400</t>
  </si>
  <si>
    <t>Haljastus, heakord</t>
  </si>
  <si>
    <t>06300</t>
  </si>
  <si>
    <t>Veevarustus</t>
  </si>
  <si>
    <t>hüdrantide korrashoid jm.</t>
  </si>
  <si>
    <t>hooldab Tartu Valla Kommunaal</t>
  </si>
  <si>
    <t>Muud elamu-ja kommunaalmaj. (kalmistud, hulkuvad loomad jm.)</t>
  </si>
  <si>
    <t>081021</t>
  </si>
  <si>
    <t>Kõrveküla Spordihall</t>
  </si>
  <si>
    <t>kasutusel peamiselt õhtuti-renditulu saamiseks</t>
  </si>
  <si>
    <t>081024</t>
  </si>
  <si>
    <t>Spordikool+Lähte SPH</t>
  </si>
  <si>
    <t> ca 330 last sh teistest OV-st 141 </t>
  </si>
  <si>
    <t>õppemaks-lapsevanem 10 eurot õppekuu</t>
  </si>
  <si>
    <t>kohamaks  69,14/kuus</t>
  </si>
  <si>
    <t>081025</t>
  </si>
  <si>
    <t>Arvlemised- spordikoolide kohamaks (Tartu linna spordiklubid)</t>
  </si>
  <si>
    <t>maksame 2*aastas ca 170-180 last</t>
  </si>
  <si>
    <t>081051</t>
  </si>
  <si>
    <t>Muusikakool</t>
  </si>
  <si>
    <t>77 õpilast sh teistest OV-st  12</t>
  </si>
  <si>
    <t>õppemaks lapsevanem 30 eurot/kuu</t>
  </si>
  <si>
    <t>õppetöö:</t>
  </si>
  <si>
    <t>Lähtel C korpus,Kõrvekülas vallamaja</t>
  </si>
  <si>
    <t>kohamaks 158,22€/kuus</t>
  </si>
  <si>
    <t>081052</t>
  </si>
  <si>
    <t>Arvlemised- huvikoolide eest</t>
  </si>
  <si>
    <t>munitsipaal- ja erahuvikoolid ca 17 last</t>
  </si>
  <si>
    <t>Saadjärve Looduskool</t>
  </si>
  <si>
    <t>Vooremaa Geopark</t>
  </si>
  <si>
    <t>Jääaja teemapark- muuseum</t>
  </si>
  <si>
    <t>Valla toetus Jääaja Keskusele</t>
  </si>
  <si>
    <t>Ülevallalised spordiüritused+sektsioonid</t>
  </si>
  <si>
    <t>082012</t>
  </si>
  <si>
    <t>Lähte Ühisraamatukogu</t>
  </si>
  <si>
    <t>082013</t>
  </si>
  <si>
    <t>Äksi RK</t>
  </si>
  <si>
    <t>082014</t>
  </si>
  <si>
    <t>Tammistu RK</t>
  </si>
  <si>
    <t>082015</t>
  </si>
  <si>
    <t>Vedu RK</t>
  </si>
  <si>
    <t>082016</t>
  </si>
  <si>
    <t>Kõrveküla RK vald (+Härma haruraamatukogu)</t>
  </si>
  <si>
    <t>082017</t>
  </si>
  <si>
    <t>Kõrveküla RK (Tartu maakonna rmtk)</t>
  </si>
  <si>
    <t>tegevustoetus - Kultuuriministeeriumilt</t>
  </si>
  <si>
    <t>Ülevallalised kulturiüritused</t>
  </si>
  <si>
    <t>vastavalt ürituste kultuurikalendrile</t>
  </si>
  <si>
    <t>082091</t>
  </si>
  <si>
    <t>Väägvere Pasunakoor</t>
  </si>
  <si>
    <t>082092</t>
  </si>
  <si>
    <t>Äksi segakoor</t>
  </si>
  <si>
    <t>082093</t>
  </si>
  <si>
    <t>Naisseltsid (tegevustoetus Sootaga MNS ja Miina MNS)</t>
  </si>
  <si>
    <t>082094</t>
  </si>
  <si>
    <t>Lähte naiskoor (tegevustoetus Sootaga MNS MTÜ)</t>
  </si>
  <si>
    <t>082095</t>
  </si>
  <si>
    <t>Naiskoor Tuule (tegevustoetus)</t>
  </si>
  <si>
    <t xml:space="preserve">Lähte rahvatants </t>
  </si>
  <si>
    <t>082096</t>
  </si>
  <si>
    <t>Väägvere külateater (teg.toetus MTÜ Amme Kannel)</t>
  </si>
  <si>
    <t>Valla ajaleht, veebileht</t>
  </si>
  <si>
    <t>Religioon (Äksi kogudus)</t>
  </si>
  <si>
    <t>091101</t>
  </si>
  <si>
    <t>Kõrveküla LA"Päikeseratas" (koos Raadi lapsehoiuga)</t>
  </si>
  <si>
    <t>õppemaks lapsevanem 32€/kuus</t>
  </si>
  <si>
    <t>al.01.09.16 8% min palgast=34,40</t>
  </si>
  <si>
    <t>kohamaks 259,78€/kuus</t>
  </si>
  <si>
    <t>toidupäeva maksumus 1,25€</t>
  </si>
  <si>
    <t>lapsi 232+140 sh teised OV-d 25+6</t>
  </si>
  <si>
    <t>Kõrv.LA 44,5 ametikohta</t>
  </si>
  <si>
    <t>Raadi Lapsehoid 26 ametikohta</t>
  </si>
  <si>
    <t>Kõrveküla LA 10 rühma</t>
  </si>
  <si>
    <t>Raadi  Lapsehoid 8 rühma</t>
  </si>
  <si>
    <t>091102</t>
  </si>
  <si>
    <t>Lähte LA "Kiisupere"</t>
  </si>
  <si>
    <t>õppemaks lapsevanem 28€/kuus</t>
  </si>
  <si>
    <t>kohamaks 313,32€/kuus</t>
  </si>
  <si>
    <t>lapsi 127 sh 4 teised OV-d</t>
  </si>
  <si>
    <t>kokku 28,3  ametikohta</t>
  </si>
  <si>
    <t>6 rühma</t>
  </si>
  <si>
    <t>091103</t>
  </si>
  <si>
    <t>Lasteaedade investeeringud (moodulite rent Kõrvekülla)</t>
  </si>
  <si>
    <t>091104</t>
  </si>
  <si>
    <t>Arvlemised LA kohamaks teistele OV-dele</t>
  </si>
  <si>
    <t>092121</t>
  </si>
  <si>
    <t>Kõrveküla PK vald</t>
  </si>
  <si>
    <t>268 õpilast sh teistest OV-dest 36</t>
  </si>
  <si>
    <t>kohamaks 106,74€</t>
  </si>
  <si>
    <t>töötajaid (abipersonal) 12 ametikohta</t>
  </si>
  <si>
    <t xml:space="preserve">Süvenev ruumipuudus: hetkel 7 klassi </t>
  </si>
  <si>
    <t>moodulites. sept.2016 tuleb juurde</t>
  </si>
  <si>
    <t>60 õpilast, 1 klassi jaoks ruum puudub</t>
  </si>
  <si>
    <t>otsitakse lahendusi</t>
  </si>
  <si>
    <t>092125</t>
  </si>
  <si>
    <t>Kõrveküla PK õpetajad (riik)</t>
  </si>
  <si>
    <t>268 õpilast 17,5 ametikohta, 16 kl.kompl.</t>
  </si>
  <si>
    <t>092122</t>
  </si>
  <si>
    <t>Kõrveküla PK juhid (riik)</t>
  </si>
  <si>
    <t>092124</t>
  </si>
  <si>
    <t>Lähte ÜG põhik. osa õpetajad (riik)</t>
  </si>
  <si>
    <t>367 õpilast,27,1 ametikohta, 18 kl.kompl.</t>
  </si>
  <si>
    <t>092131</t>
  </si>
  <si>
    <t>Lähte ÜG gümnaasiumi osa õpetajad (riik)</t>
  </si>
  <si>
    <t>138 õpilast, 11 ametikohta, 6 kl.kompl.</t>
  </si>
  <si>
    <t>092201</t>
  </si>
  <si>
    <t>Lähte ÜG vald</t>
  </si>
  <si>
    <t>505 õpilast  sh teistest OV-dest 158</t>
  </si>
  <si>
    <t>kohamaks 104,02€/kuus</t>
  </si>
  <si>
    <t>kokku 17 ametikohta+ringid (lisatasuna)</t>
  </si>
  <si>
    <t>092205</t>
  </si>
  <si>
    <t>Lähte ÜG juhid (riik)</t>
  </si>
  <si>
    <t>092204</t>
  </si>
  <si>
    <t>Arvlemised, õpilaskohamaks teistele OV-dele</t>
  </si>
  <si>
    <t>Koolitransport (õpilasvedu)</t>
  </si>
  <si>
    <t>096011</t>
  </si>
  <si>
    <t>Koolitoit Kõrveküla PK</t>
  </si>
  <si>
    <t>Toitlustatavad:</t>
  </si>
  <si>
    <t>õpilasi 268+ 60 pikk päev+</t>
  </si>
  <si>
    <t>personal 35+ suvel laagrid</t>
  </si>
  <si>
    <t>096012</t>
  </si>
  <si>
    <t>Koolitoit Lähte ÜG</t>
  </si>
  <si>
    <t>õpilasi 505+ 92 pikk päev+</t>
  </si>
  <si>
    <t>personal 38+ suvel laagrid+</t>
  </si>
  <si>
    <t>õpilaskodu -oode,õhtu,lõuna</t>
  </si>
  <si>
    <t>096021</t>
  </si>
  <si>
    <t>Öömaja (Lähte ÜG õpilaskodu)</t>
  </si>
  <si>
    <t>60 kohta, üür 20 €/kuus</t>
  </si>
  <si>
    <t>vabast.tud 8 spordikl.last ja11 hea õppeedukusega õpilast</t>
  </si>
  <si>
    <t>10120</t>
  </si>
  <si>
    <t>Puuetega inimeste hooldusasutused   8 asutust</t>
  </si>
  <si>
    <t xml:space="preserve">Puuetega inimeste toetused </t>
  </si>
  <si>
    <t>hooldajad+puudega lapsed</t>
  </si>
  <si>
    <t xml:space="preserve">Eakate hooldekodud </t>
  </si>
  <si>
    <t>2 asutust</t>
  </si>
  <si>
    <t xml:space="preserve">Muud toetused eakatele </t>
  </si>
  <si>
    <t>maamaks, küttepuud 150, ravimid jne.</t>
  </si>
  <si>
    <t>10300</t>
  </si>
  <si>
    <t>Matusetoetus</t>
  </si>
  <si>
    <t>määr 200</t>
  </si>
  <si>
    <t>Muud pere-ja lastetoetused</t>
  </si>
  <si>
    <t>sünd 512+kooli-, lasteaia-, sõidu jne.kulude kompens.</t>
  </si>
  <si>
    <t xml:space="preserve">Riiklik toimetulekutoetus </t>
  </si>
  <si>
    <t xml:space="preserve">Muu sotsiaalne kaitse </t>
  </si>
  <si>
    <t>haldus+kriisiabi+teg.toetused+projektid</t>
  </si>
  <si>
    <t>111</t>
  </si>
  <si>
    <t>112</t>
  </si>
  <si>
    <t>Valitsemine</t>
  </si>
  <si>
    <t>Tulu kaupade ja teenuste müügist</t>
  </si>
  <si>
    <t>Muud teenused</t>
  </si>
  <si>
    <t>01700</t>
  </si>
  <si>
    <t>Val.sek. võla teenendamine</t>
  </si>
  <si>
    <t>03200</t>
  </si>
  <si>
    <t>Päästeteenused</t>
  </si>
  <si>
    <t>Maanteetransport</t>
  </si>
  <si>
    <t>Muu majandus</t>
  </si>
  <si>
    <t>Jäätmekäitlus</t>
  </si>
  <si>
    <t>Bioloogiline mitmekesisus</t>
  </si>
  <si>
    <t>06100</t>
  </si>
  <si>
    <t>Elamumajandus</t>
  </si>
  <si>
    <t>Muu elamu- ja kom.majandus</t>
  </si>
  <si>
    <t>07210</t>
  </si>
  <si>
    <t>Sporditegevus</t>
  </si>
  <si>
    <t>Huvitegevus</t>
  </si>
  <si>
    <t>Noorsootöö</t>
  </si>
  <si>
    <t>Vaba aja üritused</t>
  </si>
  <si>
    <t>Raamatukogu</t>
  </si>
  <si>
    <t>Kultuurimaja</t>
  </si>
  <si>
    <t>Seltsitegevus</t>
  </si>
  <si>
    <t>Eelharidus</t>
  </si>
  <si>
    <t>0921201</t>
  </si>
  <si>
    <t>Põhikool vald</t>
  </si>
  <si>
    <t>0921202</t>
  </si>
  <si>
    <t>Põhikool riik</t>
  </si>
  <si>
    <t>0921204</t>
  </si>
  <si>
    <t>Põhikool teised OV</t>
  </si>
  <si>
    <t>Gpmnaasiumid</t>
  </si>
  <si>
    <t>09221</t>
  </si>
  <si>
    <t>Täiskasvanute gümnaasium</t>
  </si>
  <si>
    <t>Muu puuetega inimeste sots.kaitse</t>
  </si>
  <si>
    <t>Eakate sotsiaalhoolekande as.</t>
  </si>
  <si>
    <t>Muu eakate sots. kaitse</t>
  </si>
  <si>
    <t>Muu perekondade sots.kaitse</t>
  </si>
  <si>
    <t>Muu sotsiaalne kaitse</t>
  </si>
  <si>
    <t>114</t>
  </si>
  <si>
    <t>600</t>
  </si>
  <si>
    <t>Muud üldised valitsussektori teenused</t>
  </si>
  <si>
    <t>hajaasustus projektide kaasosalus</t>
  </si>
  <si>
    <t>800</t>
  </si>
  <si>
    <t>Üldiseloomuga ülekanded</t>
  </si>
  <si>
    <t>liikmemaksu TOL, EMOL jne.</t>
  </si>
  <si>
    <t>Muu avalik kord</t>
  </si>
  <si>
    <t>munitsipaalkorrakaitse</t>
  </si>
  <si>
    <t>430</t>
  </si>
  <si>
    <t>Ehitus</t>
  </si>
  <si>
    <t>510</t>
  </si>
  <si>
    <t>vallateede korrashoid</t>
  </si>
  <si>
    <t>740</t>
  </si>
  <si>
    <t>Arendusprojektid</t>
  </si>
  <si>
    <t>planeeringud, mõõdistused</t>
  </si>
  <si>
    <t>900</t>
  </si>
  <si>
    <t>pangateenused</t>
  </si>
  <si>
    <t>100</t>
  </si>
  <si>
    <t>400</t>
  </si>
  <si>
    <t>Heakord</t>
  </si>
  <si>
    <t>Muu keskkonnakaitse</t>
  </si>
  <si>
    <t>halduskulud</t>
  </si>
  <si>
    <t>Muu elamumajandus</t>
  </si>
  <si>
    <t>loomade varjupaik</t>
  </si>
  <si>
    <t>55</t>
  </si>
  <si>
    <t>Üldmeditsiiniteenused</t>
  </si>
  <si>
    <t>pereõeteenus</t>
  </si>
  <si>
    <t>Sport</t>
  </si>
  <si>
    <t>Noortekeskus</t>
  </si>
  <si>
    <t>Kulturiüritused</t>
  </si>
  <si>
    <t>huvikeskus + üritused</t>
  </si>
  <si>
    <t>seltsitegevus</t>
  </si>
  <si>
    <t>Vallaleht</t>
  </si>
  <si>
    <t>110</t>
  </si>
  <si>
    <t>Alusharidus</t>
  </si>
  <si>
    <t>Ilmatsalu lasteaed</t>
  </si>
  <si>
    <t>1101</t>
  </si>
  <si>
    <t>teised lasteaiad</t>
  </si>
  <si>
    <t>Arvlemised teiste KOV-ga</t>
  </si>
  <si>
    <t>212</t>
  </si>
  <si>
    <t>Põhikool</t>
  </si>
  <si>
    <t>Ilmatsalu põhikool (valla eelarve)</t>
  </si>
  <si>
    <t>2121</t>
  </si>
  <si>
    <t>Teised koolid</t>
  </si>
  <si>
    <t>Arvlemine teiste KOV-ga</t>
  </si>
  <si>
    <t>2123</t>
  </si>
  <si>
    <t>Kooli pedagoogid</t>
  </si>
  <si>
    <t>riigieelarve</t>
  </si>
  <si>
    <t>õpilasveod</t>
  </si>
  <si>
    <t>valla bussid - GoBus)</t>
  </si>
  <si>
    <t>601</t>
  </si>
  <si>
    <t>121</t>
  </si>
  <si>
    <t>Muudega inimeste sotsiaalne kaitse</t>
  </si>
  <si>
    <t>200</t>
  </si>
  <si>
    <t>Eakate sotsiaalne kaitse</t>
  </si>
  <si>
    <t>sotsiaalteenused</t>
  </si>
  <si>
    <t>201</t>
  </si>
  <si>
    <t>Muu eakate sotsiaalne kaitse</t>
  </si>
  <si>
    <t>juubelitoetused, üritused</t>
  </si>
  <si>
    <t>402</t>
  </si>
  <si>
    <t>perekondade sots.kaitsed</t>
  </si>
  <si>
    <t>toetused, sots.korterid</t>
  </si>
  <si>
    <t>4021</t>
  </si>
  <si>
    <t>500</t>
  </si>
  <si>
    <t>Töötuste sots.kaitse</t>
  </si>
  <si>
    <t>osalused projektides</t>
  </si>
  <si>
    <t>701</t>
  </si>
  <si>
    <t>Riiklik toimetulekutoetus</t>
  </si>
  <si>
    <t>7012</t>
  </si>
  <si>
    <t>Täiendavad toetused</t>
  </si>
  <si>
    <t>702</t>
  </si>
  <si>
    <t>Muude riskirühmade kaitse</t>
  </si>
  <si>
    <t>Muu sots.kaitse</t>
  </si>
  <si>
    <t>haldus</t>
  </si>
  <si>
    <t>01800</t>
  </si>
  <si>
    <t>04430</t>
  </si>
  <si>
    <t>Puhja</t>
  </si>
  <si>
    <t>Laeva</t>
  </si>
  <si>
    <t>e</t>
  </si>
  <si>
    <t>Tähtvere</t>
  </si>
  <si>
    <t>Tartu</t>
  </si>
  <si>
    <t>tugiteenused - mobiilside, IT teenus haldus, rmp teenus</t>
  </si>
  <si>
    <t>Liikmemaksud </t>
  </si>
  <si>
    <t xml:space="preserve"> TOL, EMOL;TAS jne.</t>
  </si>
  <si>
    <t>bussijuht+ tasu linnale liin nr 27; Linn - ERM- Kaupmehe tn Raadil)</t>
  </si>
  <si>
    <t>05600</t>
  </si>
  <si>
    <t>06600</t>
  </si>
  <si>
    <t>0755</t>
  </si>
  <si>
    <t>08102</t>
  </si>
  <si>
    <t>08209</t>
  </si>
  <si>
    <t>08105</t>
  </si>
  <si>
    <t>õppemaks lapsevanem 30 eurot/kuu; Lähtel C korpus,Kõrvekülas vallamaja; kohamaks 158,22€/kuus</t>
  </si>
  <si>
    <t>Laeva LA</t>
  </si>
  <si>
    <t>092123</t>
  </si>
  <si>
    <t>Tulud - Lasteaia toiduraha - 1,70€ päev, Lasteaia õppevahendid 9€ + kohamaks 6€</t>
  </si>
  <si>
    <t>Ilmatsalu Põhikool</t>
  </si>
  <si>
    <t>õppemaks lapsevanem 32€/kuus; al.01.09.16 8% min palgast=34,40; kohamaks 259,78€/kuus; toidupäeva maksumus 1,25€; lapsi 232+140 sh teised OV-d 25+6; Kõrv.LA 44,5 ametikohta; Raadi Lapsehoid 26 ametikohta; Kõrveküla LA 10 rühma; Raadi  Lapsehoid 8 rühma</t>
  </si>
  <si>
    <t>õppemaks lapsevanem 28€/kuus; al.01.09.16 8% min palgast=34,40; kohamaks 313,32€/kuus; toidupäeva maksumus 1,25€; lapsi 127 sh 4 teised OV-d; kokku 28,3  ametikohta; 6 rühma</t>
  </si>
  <si>
    <t>268 õpilast sh teistest OV-dest 36; kohamaks 106,74€; töötajaid (abipersonal) 12 ametikohta; Süvenev ruumipuudus: hetkel 7 klassi ; moodulites. sept.2016 tuleb juurde; 60 õpilast, 1 klassi jaoks ruum puudub otsitakse lahendusi</t>
  </si>
  <si>
    <t>505 õpilast  sh teistest OV-dest 158; kohamaks 104,02€/kuus; kokku 17 ametikohta+ringid (lisatasuna)</t>
  </si>
  <si>
    <t>Toitlustatavad: õpilasi 268+ 60 pikk päev+personal 35+ suvel laagrid</t>
  </si>
  <si>
    <t>Toitlustatavad: õpilasi 505+ 92 pikk päev+personal 38+ suvel laagrid+õpilaskodu -oode,õhtu,lõuna</t>
  </si>
  <si>
    <t>60 kohta, üür 20 €/kuus; vabast.tud 8 spordikl.last ja11 hea õppeedukusega õpilast</t>
  </si>
  <si>
    <t>104021</t>
  </si>
  <si>
    <t>10500</t>
  </si>
  <si>
    <t>107012</t>
  </si>
  <si>
    <t>10702</t>
  </si>
  <si>
    <t>Puuetega inimeste hooldusasutused</t>
  </si>
  <si>
    <t>   8 asutust</t>
  </si>
  <si>
    <t>TULU  KAUPADE JA TEENUSTE MÜÜGIST</t>
  </si>
  <si>
    <t>PÕHITEGEVUSE KULUD</t>
  </si>
  <si>
    <t>PÕHITEGEVUSE TULEM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</si>
</sst>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1"/>
      <color rgb="FF000000"/>
      <name val="Calibri"/>
    </font>
    <font>
      <b/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rgb="FF4A86E8"/>
      <name val="Calibri"/>
      <family val="2"/>
      <charset val="186"/>
    </font>
    <font>
      <b/>
      <sz val="11"/>
      <color rgb="FF4A86E8"/>
      <name val="Calibri"/>
      <family val="2"/>
      <charset val="186"/>
    </font>
    <font>
      <b/>
      <sz val="11"/>
      <color rgb="FF3C78D8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sz val="14"/>
      <name val="Calibri"/>
      <family val="2"/>
      <charset val="186"/>
    </font>
    <font>
      <sz val="14"/>
      <color rgb="FF000000"/>
      <name val="Calibri"/>
      <family val="2"/>
      <charset val="186"/>
    </font>
    <font>
      <b/>
      <i/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E598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 applyFont="1" applyAlignment="1"/>
    <xf numFmtId="49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5" xfId="0" applyNumberFormat="1" applyFont="1" applyBorder="1"/>
    <xf numFmtId="3" fontId="1" fillId="3" borderId="19" xfId="0" applyNumberFormat="1" applyFont="1" applyFill="1" applyBorder="1"/>
    <xf numFmtId="164" fontId="1" fillId="3" borderId="19" xfId="0" applyNumberFormat="1" applyFont="1" applyFill="1" applyBorder="1"/>
    <xf numFmtId="3" fontId="1" fillId="4" borderId="19" xfId="0" applyNumberFormat="1" applyFont="1" applyFill="1" applyBorder="1"/>
    <xf numFmtId="3" fontId="1" fillId="4" borderId="0" xfId="0" applyNumberFormat="1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/>
    </xf>
    <xf numFmtId="49" fontId="1" fillId="5" borderId="20" xfId="0" applyNumberFormat="1" applyFont="1" applyFill="1" applyBorder="1" applyAlignment="1">
      <alignment horizontal="center"/>
    </xf>
    <xf numFmtId="0" fontId="1" fillId="5" borderId="21" xfId="0" applyFont="1" applyFill="1" applyBorder="1"/>
    <xf numFmtId="0" fontId="1" fillId="5" borderId="10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49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wrapText="1"/>
    </xf>
    <xf numFmtId="3" fontId="1" fillId="0" borderId="10" xfId="0" applyNumberFormat="1" applyFont="1" applyBorder="1"/>
    <xf numFmtId="3" fontId="1" fillId="0" borderId="1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0" fontId="1" fillId="0" borderId="11" xfId="0" applyFont="1" applyBorder="1"/>
    <xf numFmtId="49" fontId="0" fillId="7" borderId="11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wrapText="1"/>
    </xf>
    <xf numFmtId="3" fontId="1" fillId="7" borderId="11" xfId="0" applyNumberFormat="1" applyFont="1" applyFill="1" applyBorder="1"/>
    <xf numFmtId="3" fontId="1" fillId="7" borderId="7" xfId="0" applyNumberFormat="1" applyFont="1" applyFill="1" applyBorder="1"/>
    <xf numFmtId="3" fontId="1" fillId="7" borderId="25" xfId="0" applyNumberFormat="1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wrapText="1"/>
    </xf>
    <xf numFmtId="3" fontId="0" fillId="0" borderId="11" xfId="0" applyNumberFormat="1" applyFont="1" applyBorder="1" applyAlignment="1"/>
    <xf numFmtId="3" fontId="0" fillId="0" borderId="7" xfId="0" applyNumberFormat="1" applyFont="1" applyBorder="1"/>
    <xf numFmtId="3" fontId="0" fillId="0" borderId="25" xfId="0" applyNumberFormat="1" applyFont="1" applyBorder="1" applyAlignment="1">
      <alignment horizontal="center" vertical="center"/>
    </xf>
    <xf numFmtId="0" fontId="0" fillId="0" borderId="11" xfId="0" applyFont="1" applyBorder="1" applyAlignment="1"/>
    <xf numFmtId="0" fontId="0" fillId="0" borderId="11" xfId="0" applyFont="1" applyBorder="1" applyAlignment="1">
      <alignment wrapText="1"/>
    </xf>
    <xf numFmtId="3" fontId="0" fillId="0" borderId="7" xfId="0" applyNumberFormat="1" applyFont="1" applyBorder="1" applyAlignment="1"/>
    <xf numFmtId="49" fontId="1" fillId="0" borderId="11" xfId="0" applyNumberFormat="1" applyFont="1" applyBorder="1"/>
    <xf numFmtId="3" fontId="0" fillId="0" borderId="26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/>
    </xf>
    <xf numFmtId="3" fontId="0" fillId="7" borderId="11" xfId="0" applyNumberFormat="1" applyFont="1" applyFill="1" applyBorder="1"/>
    <xf numFmtId="0" fontId="2" fillId="0" borderId="11" xfId="0" applyFont="1" applyBorder="1" applyAlignment="1"/>
    <xf numFmtId="49" fontId="0" fillId="0" borderId="11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left"/>
    </xf>
    <xf numFmtId="3" fontId="1" fillId="0" borderId="11" xfId="0" applyNumberFormat="1" applyFont="1" applyBorder="1"/>
    <xf numFmtId="3" fontId="1" fillId="0" borderId="7" xfId="0" applyNumberFormat="1" applyFont="1" applyBorder="1"/>
    <xf numFmtId="0" fontId="1" fillId="0" borderId="11" xfId="0" applyFont="1" applyBorder="1" applyAlignment="1"/>
    <xf numFmtId="49" fontId="1" fillId="0" borderId="11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0" fontId="0" fillId="0" borderId="0" xfId="0" applyFont="1"/>
    <xf numFmtId="49" fontId="0" fillId="0" borderId="11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3" fontId="0" fillId="0" borderId="27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horizontal="center"/>
    </xf>
    <xf numFmtId="3" fontId="1" fillId="7" borderId="2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3" fontId="1" fillId="0" borderId="11" xfId="0" applyNumberFormat="1" applyFont="1" applyBorder="1" applyAlignment="1"/>
    <xf numFmtId="0" fontId="6" fillId="0" borderId="11" xfId="0" applyFont="1" applyBorder="1" applyAlignment="1"/>
    <xf numFmtId="3" fontId="0" fillId="0" borderId="11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/>
    <xf numFmtId="3" fontId="1" fillId="7" borderId="7" xfId="0" applyNumberFormat="1" applyFont="1" applyFill="1" applyBorder="1" applyAlignment="1"/>
    <xf numFmtId="49" fontId="1" fillId="0" borderId="11" xfId="0" applyNumberFormat="1" applyFont="1" applyBorder="1" applyAlignment="1"/>
    <xf numFmtId="49" fontId="1" fillId="0" borderId="9" xfId="0" applyNumberFormat="1" applyFont="1" applyBorder="1" applyAlignment="1">
      <alignment horizontal="left"/>
    </xf>
    <xf numFmtId="3" fontId="1" fillId="0" borderId="7" xfId="0" applyNumberFormat="1" applyFont="1" applyBorder="1" applyAlignment="1"/>
    <xf numFmtId="3" fontId="1" fillId="8" borderId="4" xfId="0" applyNumberFormat="1" applyFont="1" applyFill="1" applyBorder="1" applyAlignment="1">
      <alignment horizontal="center"/>
    </xf>
    <xf numFmtId="3" fontId="1" fillId="8" borderId="5" xfId="0" applyNumberFormat="1" applyFont="1" applyFill="1" applyBorder="1" applyAlignment="1">
      <alignment horizontal="center"/>
    </xf>
    <xf numFmtId="3" fontId="1" fillId="8" borderId="6" xfId="0" applyNumberFormat="1" applyFont="1" applyFill="1" applyBorder="1" applyAlignment="1">
      <alignment horizontal="center"/>
    </xf>
    <xf numFmtId="3" fontId="1" fillId="9" borderId="19" xfId="0" applyNumberFormat="1" applyFont="1" applyFill="1" applyBorder="1"/>
    <xf numFmtId="164" fontId="1" fillId="9" borderId="19" xfId="0" applyNumberFormat="1" applyFont="1" applyFill="1" applyBorder="1"/>
    <xf numFmtId="3" fontId="1" fillId="10" borderId="19" xfId="0" applyNumberFormat="1" applyFont="1" applyFill="1" applyBorder="1"/>
    <xf numFmtId="3" fontId="1" fillId="10" borderId="0" xfId="0" applyNumberFormat="1" applyFont="1" applyFill="1" applyBorder="1" applyAlignment="1">
      <alignment horizontal="center" vertical="center"/>
    </xf>
    <xf numFmtId="3" fontId="1" fillId="11" borderId="9" xfId="0" applyNumberFormat="1" applyFont="1" applyFill="1" applyBorder="1" applyAlignment="1">
      <alignment horizontal="center" vertical="center"/>
    </xf>
    <xf numFmtId="3" fontId="1" fillId="11" borderId="11" xfId="0" applyNumberFormat="1" applyFont="1" applyFill="1" applyBorder="1" applyAlignment="1">
      <alignment horizontal="center" vertical="center"/>
    </xf>
    <xf numFmtId="3" fontId="1" fillId="11" borderId="7" xfId="0" applyNumberFormat="1" applyFont="1" applyFill="1" applyBorder="1" applyAlignment="1">
      <alignment horizontal="center" vertical="center"/>
    </xf>
    <xf numFmtId="49" fontId="0" fillId="12" borderId="11" xfId="0" applyNumberFormat="1" applyFont="1" applyFill="1" applyBorder="1" applyAlignment="1">
      <alignment horizontal="center"/>
    </xf>
    <xf numFmtId="0" fontId="1" fillId="12" borderId="11" xfId="0" applyFont="1" applyFill="1" applyBorder="1" applyAlignment="1">
      <alignment wrapText="1"/>
    </xf>
    <xf numFmtId="3" fontId="1" fillId="12" borderId="11" xfId="0" applyNumberFormat="1" applyFont="1" applyFill="1" applyBorder="1"/>
    <xf numFmtId="3" fontId="1" fillId="12" borderId="7" xfId="0" applyNumberFormat="1" applyFont="1" applyFill="1" applyBorder="1"/>
    <xf numFmtId="3" fontId="1" fillId="12" borderId="25" xfId="0" applyNumberFormat="1" applyFont="1" applyFill="1" applyBorder="1" applyAlignment="1">
      <alignment horizontal="center" vertical="center"/>
    </xf>
    <xf numFmtId="3" fontId="0" fillId="12" borderId="11" xfId="0" applyNumberFormat="1" applyFont="1" applyFill="1" applyBorder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3" fontId="6" fillId="0" borderId="11" xfId="0" applyNumberFormat="1" applyFont="1" applyBorder="1"/>
    <xf numFmtId="3" fontId="6" fillId="0" borderId="7" xfId="0" applyNumberFormat="1" applyFont="1" applyBorder="1"/>
    <xf numFmtId="3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/>
    <xf numFmtId="49" fontId="0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wrapText="1"/>
    </xf>
    <xf numFmtId="3" fontId="0" fillId="0" borderId="12" xfId="0" applyNumberFormat="1" applyFont="1" applyBorder="1"/>
    <xf numFmtId="0" fontId="0" fillId="0" borderId="29" xfId="0" applyFont="1" applyBorder="1" applyAlignment="1"/>
    <xf numFmtId="49" fontId="7" fillId="0" borderId="11" xfId="0" applyNumberFormat="1" applyFont="1" applyBorder="1" applyAlignment="1">
      <alignment horizontal="center"/>
    </xf>
    <xf numFmtId="0" fontId="0" fillId="0" borderId="15" xfId="0" applyFont="1" applyBorder="1" applyAlignment="1"/>
    <xf numFmtId="0" fontId="0" fillId="0" borderId="29" xfId="0" applyFont="1" applyBorder="1" applyAlignment="1">
      <alignment wrapText="1"/>
    </xf>
    <xf numFmtId="49" fontId="0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1" fillId="5" borderId="21" xfId="0" applyFont="1" applyFill="1" applyBorder="1" applyAlignment="1">
      <alignment wrapText="1"/>
    </xf>
    <xf numFmtId="49" fontId="7" fillId="0" borderId="29" xfId="0" applyNumberFormat="1" applyFont="1" applyBorder="1" applyAlignment="1">
      <alignment horizontal="center"/>
    </xf>
    <xf numFmtId="0" fontId="7" fillId="0" borderId="29" xfId="0" applyFont="1" applyBorder="1" applyAlignment="1">
      <alignment wrapText="1"/>
    </xf>
    <xf numFmtId="49" fontId="0" fillId="7" borderId="7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12" borderId="7" xfId="0" applyNumberFormat="1" applyFont="1" applyFill="1" applyBorder="1" applyAlignment="1">
      <alignment horizontal="center"/>
    </xf>
    <xf numFmtId="0" fontId="7" fillId="0" borderId="0" xfId="0" applyFont="1" applyAlignment="1"/>
    <xf numFmtId="49" fontId="7" fillId="7" borderId="7" xfId="0" applyNumberFormat="1" applyFont="1" applyFill="1" applyBorder="1" applyAlignment="1">
      <alignment horizontal="center"/>
    </xf>
    <xf numFmtId="49" fontId="0" fillId="7" borderId="15" xfId="0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wrapText="1"/>
    </xf>
    <xf numFmtId="3" fontId="1" fillId="7" borderId="15" xfId="0" applyNumberFormat="1" applyFont="1" applyFill="1" applyBorder="1"/>
    <xf numFmtId="3" fontId="1" fillId="7" borderId="27" xfId="0" applyNumberFormat="1" applyFont="1" applyFill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/>
    </xf>
    <xf numFmtId="0" fontId="0" fillId="0" borderId="29" xfId="0" applyFont="1" applyBorder="1"/>
    <xf numFmtId="3" fontId="0" fillId="0" borderId="29" xfId="0" applyNumberFormat="1" applyFont="1" applyBorder="1"/>
    <xf numFmtId="3" fontId="0" fillId="0" borderId="29" xfId="0" applyNumberFormat="1" applyFont="1" applyBorder="1" applyAlignment="1"/>
    <xf numFmtId="49" fontId="0" fillId="0" borderId="32" xfId="0" applyNumberFormat="1" applyFont="1" applyBorder="1" applyAlignment="1">
      <alignment horizontal="center"/>
    </xf>
    <xf numFmtId="49" fontId="0" fillId="0" borderId="33" xfId="0" applyNumberFormat="1" applyFont="1" applyBorder="1" applyAlignment="1">
      <alignment horizontal="center"/>
    </xf>
    <xf numFmtId="0" fontId="0" fillId="0" borderId="33" xfId="0" applyFont="1" applyBorder="1"/>
    <xf numFmtId="0" fontId="0" fillId="0" borderId="33" xfId="0" applyFont="1" applyBorder="1" applyAlignment="1"/>
    <xf numFmtId="0" fontId="0" fillId="0" borderId="33" xfId="0" applyFont="1" applyBorder="1" applyAlignment="1">
      <alignment wrapText="1"/>
    </xf>
    <xf numFmtId="3" fontId="0" fillId="0" borderId="33" xfId="0" applyNumberFormat="1" applyFont="1" applyBorder="1"/>
    <xf numFmtId="3" fontId="0" fillId="0" borderId="33" xfId="0" applyNumberFormat="1" applyFont="1" applyBorder="1" applyAlignment="1"/>
    <xf numFmtId="49" fontId="0" fillId="0" borderId="35" xfId="0" applyNumberFormat="1" applyFont="1" applyBorder="1" applyAlignment="1">
      <alignment horizontal="center"/>
    </xf>
    <xf numFmtId="3" fontId="0" fillId="0" borderId="36" xfId="0" applyNumberFormat="1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0" fillId="0" borderId="38" xfId="0" applyNumberFormat="1" applyFont="1" applyBorder="1" applyAlignment="1">
      <alignment horizontal="center"/>
    </xf>
    <xf numFmtId="0" fontId="0" fillId="0" borderId="38" xfId="0" applyFont="1" applyBorder="1" applyAlignment="1"/>
    <xf numFmtId="0" fontId="0" fillId="0" borderId="38" xfId="0" applyFont="1" applyBorder="1" applyAlignment="1">
      <alignment wrapText="1"/>
    </xf>
    <xf numFmtId="3" fontId="0" fillId="0" borderId="38" xfId="0" applyNumberFormat="1" applyFont="1" applyBorder="1"/>
    <xf numFmtId="3" fontId="0" fillId="0" borderId="38" xfId="0" applyNumberFormat="1" applyFont="1" applyBorder="1" applyAlignment="1"/>
    <xf numFmtId="3" fontId="0" fillId="0" borderId="39" xfId="0" applyNumberFormat="1" applyFont="1" applyBorder="1" applyAlignment="1">
      <alignment horizontal="center" vertical="center"/>
    </xf>
    <xf numFmtId="3" fontId="1" fillId="13" borderId="30" xfId="0" applyNumberFormat="1" applyFont="1" applyFill="1" applyBorder="1" applyAlignment="1"/>
    <xf numFmtId="3" fontId="1" fillId="14" borderId="29" xfId="0" applyNumberFormat="1" applyFont="1" applyFill="1" applyBorder="1" applyAlignment="1"/>
    <xf numFmtId="3" fontId="1" fillId="15" borderId="40" xfId="0" applyNumberFormat="1" applyFont="1" applyFill="1" applyBorder="1"/>
    <xf numFmtId="0" fontId="0" fillId="0" borderId="29" xfId="0" applyFont="1" applyFill="1" applyBorder="1" applyAlignment="1"/>
    <xf numFmtId="0" fontId="0" fillId="0" borderId="0" xfId="0" applyFont="1" applyFill="1" applyAlignment="1"/>
    <xf numFmtId="3" fontId="1" fillId="2" borderId="41" xfId="0" applyNumberFormat="1" applyFont="1" applyFill="1" applyBorder="1" applyAlignment="1">
      <alignment horizontal="center"/>
    </xf>
    <xf numFmtId="0" fontId="0" fillId="0" borderId="31" xfId="0" applyFont="1" applyFill="1" applyBorder="1" applyAlignment="1"/>
    <xf numFmtId="3" fontId="1" fillId="2" borderId="29" xfId="0" applyNumberFormat="1" applyFont="1" applyFill="1" applyBorder="1" applyAlignment="1">
      <alignment horizontal="center"/>
    </xf>
    <xf numFmtId="49" fontId="0" fillId="0" borderId="44" xfId="0" applyNumberFormat="1" applyFont="1" applyBorder="1" applyAlignment="1">
      <alignment horizontal="center"/>
    </xf>
    <xf numFmtId="49" fontId="7" fillId="0" borderId="44" xfId="0" applyNumberFormat="1" applyFont="1" applyBorder="1" applyAlignment="1">
      <alignment horizontal="center"/>
    </xf>
    <xf numFmtId="0" fontId="0" fillId="0" borderId="44" xfId="0" applyFont="1" applyBorder="1" applyAlignment="1"/>
    <xf numFmtId="0" fontId="0" fillId="0" borderId="44" xfId="0" applyFont="1" applyBorder="1" applyAlignment="1">
      <alignment wrapText="1"/>
    </xf>
    <xf numFmtId="3" fontId="0" fillId="0" borderId="44" xfId="0" applyNumberFormat="1" applyFont="1" applyBorder="1"/>
    <xf numFmtId="3" fontId="0" fillId="0" borderId="44" xfId="0" applyNumberFormat="1" applyFont="1" applyBorder="1" applyAlignment="1"/>
    <xf numFmtId="3" fontId="0" fillId="0" borderId="44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wrapText="1"/>
    </xf>
    <xf numFmtId="49" fontId="6" fillId="0" borderId="37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3" fontId="1" fillId="13" borderId="34" xfId="0" applyNumberFormat="1" applyFont="1" applyFill="1" applyBorder="1" applyAlignment="1">
      <alignment horizontal="right" vertical="center"/>
    </xf>
    <xf numFmtId="49" fontId="6" fillId="0" borderId="45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0" fillId="0" borderId="46" xfId="0" applyNumberFormat="1" applyFont="1" applyBorder="1" applyAlignment="1">
      <alignment horizontal="center"/>
    </xf>
    <xf numFmtId="0" fontId="0" fillId="0" borderId="46" xfId="0" applyFont="1" applyBorder="1" applyAlignment="1"/>
    <xf numFmtId="0" fontId="0" fillId="0" borderId="46" xfId="0" applyFont="1" applyBorder="1" applyAlignment="1">
      <alignment wrapText="1"/>
    </xf>
    <xf numFmtId="3" fontId="0" fillId="0" borderId="46" xfId="0" applyNumberFormat="1" applyFont="1" applyBorder="1"/>
    <xf numFmtId="3" fontId="0" fillId="0" borderId="46" xfId="0" applyNumberFormat="1" applyFont="1" applyBorder="1" applyAlignment="1"/>
    <xf numFmtId="49" fontId="0" fillId="0" borderId="45" xfId="0" applyNumberFormat="1" applyFont="1" applyBorder="1" applyAlignment="1">
      <alignment horizontal="center"/>
    </xf>
    <xf numFmtId="0" fontId="0" fillId="0" borderId="46" xfId="0" applyFont="1" applyBorder="1"/>
    <xf numFmtId="0" fontId="7" fillId="0" borderId="46" xfId="0" applyFont="1" applyBorder="1" applyAlignment="1">
      <alignment wrapText="1"/>
    </xf>
    <xf numFmtId="0" fontId="0" fillId="0" borderId="44" xfId="0" applyFont="1" applyBorder="1"/>
    <xf numFmtId="0" fontId="7" fillId="0" borderId="38" xfId="0" applyFont="1" applyBorder="1" applyAlignment="1"/>
    <xf numFmtId="49" fontId="7" fillId="0" borderId="46" xfId="0" applyNumberFormat="1" applyFont="1" applyBorder="1" applyAlignment="1">
      <alignment horizontal="center"/>
    </xf>
    <xf numFmtId="0" fontId="7" fillId="0" borderId="44" xfId="0" applyFont="1" applyBorder="1" applyAlignment="1"/>
    <xf numFmtId="49" fontId="8" fillId="0" borderId="12" xfId="0" applyNumberFormat="1" applyFont="1" applyFill="1" applyBorder="1" applyAlignment="1"/>
    <xf numFmtId="0" fontId="9" fillId="0" borderId="14" xfId="0" applyFont="1" applyFill="1" applyBorder="1" applyAlignment="1"/>
    <xf numFmtId="0" fontId="10" fillId="0" borderId="0" xfId="0" applyFont="1" applyFill="1" applyAlignment="1"/>
    <xf numFmtId="49" fontId="7" fillId="0" borderId="11" xfId="0" applyNumberFormat="1" applyFont="1" applyBorder="1" applyAlignment="1"/>
    <xf numFmtId="49" fontId="7" fillId="0" borderId="11" xfId="0" applyNumberFormat="1" applyFont="1" applyBorder="1"/>
    <xf numFmtId="49" fontId="7" fillId="0" borderId="11" xfId="0" applyNumberFormat="1" applyFont="1" applyBorder="1" applyAlignment="1">
      <alignment horizontal="left"/>
    </xf>
    <xf numFmtId="3" fontId="0" fillId="0" borderId="48" xfId="0" applyNumberFormat="1" applyFont="1" applyBorder="1" applyAlignment="1">
      <alignment horizontal="center" vertical="center"/>
    </xf>
    <xf numFmtId="49" fontId="0" fillId="0" borderId="49" xfId="0" applyNumberFormat="1" applyFont="1" applyBorder="1" applyAlignment="1">
      <alignment horizontal="center"/>
    </xf>
    <xf numFmtId="49" fontId="0" fillId="0" borderId="50" xfId="0" applyNumberFormat="1" applyFont="1" applyBorder="1" applyAlignment="1">
      <alignment horizontal="center"/>
    </xf>
    <xf numFmtId="49" fontId="7" fillId="0" borderId="50" xfId="0" applyNumberFormat="1" applyFont="1" applyBorder="1" applyAlignment="1">
      <alignment horizontal="left" vertical="top"/>
    </xf>
    <xf numFmtId="0" fontId="0" fillId="0" borderId="50" xfId="0" applyFont="1" applyBorder="1" applyAlignment="1">
      <alignment wrapText="1"/>
    </xf>
    <xf numFmtId="3" fontId="0" fillId="0" borderId="50" xfId="0" applyNumberFormat="1" applyFont="1" applyBorder="1"/>
    <xf numFmtId="3" fontId="0" fillId="0" borderId="50" xfId="0" applyNumberFormat="1" applyFont="1" applyBorder="1" applyAlignment="1"/>
    <xf numFmtId="3" fontId="1" fillId="0" borderId="50" xfId="0" applyNumberFormat="1" applyFont="1" applyFill="1" applyBorder="1"/>
    <xf numFmtId="3" fontId="0" fillId="0" borderId="51" xfId="0" applyNumberFormat="1" applyFont="1" applyBorder="1"/>
    <xf numFmtId="49" fontId="0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left" vertical="top"/>
    </xf>
    <xf numFmtId="0" fontId="0" fillId="0" borderId="40" xfId="0" applyFont="1" applyBorder="1" applyAlignment="1">
      <alignment wrapText="1"/>
    </xf>
    <xf numFmtId="3" fontId="0" fillId="0" borderId="40" xfId="0" applyNumberFormat="1" applyFont="1" applyBorder="1"/>
    <xf numFmtId="3" fontId="0" fillId="0" borderId="40" xfId="0" applyNumberFormat="1" applyFont="1" applyBorder="1" applyAlignment="1"/>
    <xf numFmtId="3" fontId="1" fillId="0" borderId="40" xfId="0" applyNumberFormat="1" applyFont="1" applyFill="1" applyBorder="1"/>
    <xf numFmtId="3" fontId="0" fillId="0" borderId="53" xfId="0" applyNumberFormat="1" applyFont="1" applyBorder="1"/>
    <xf numFmtId="3" fontId="0" fillId="0" borderId="54" xfId="0" applyNumberFormat="1" applyFont="1" applyBorder="1" applyAlignment="1">
      <alignment horizontal="center" vertical="center"/>
    </xf>
    <xf numFmtId="49" fontId="0" fillId="0" borderId="55" xfId="0" applyNumberFormat="1" applyFont="1" applyBorder="1" applyAlignment="1">
      <alignment horizontal="center"/>
    </xf>
    <xf numFmtId="49" fontId="0" fillId="0" borderId="56" xfId="0" applyNumberFormat="1" applyFont="1" applyBorder="1" applyAlignment="1">
      <alignment horizontal="center"/>
    </xf>
    <xf numFmtId="49" fontId="7" fillId="0" borderId="56" xfId="0" applyNumberFormat="1" applyFont="1" applyBorder="1" applyAlignment="1">
      <alignment horizontal="left" vertical="top"/>
    </xf>
    <xf numFmtId="0" fontId="7" fillId="0" borderId="56" xfId="0" applyFont="1" applyBorder="1" applyAlignment="1">
      <alignment horizontal="left" vertical="top"/>
    </xf>
    <xf numFmtId="0" fontId="0" fillId="0" borderId="56" xfId="0" applyFont="1" applyBorder="1" applyAlignment="1">
      <alignment wrapText="1"/>
    </xf>
    <xf numFmtId="3" fontId="0" fillId="0" borderId="56" xfId="0" applyNumberFormat="1" applyFont="1" applyBorder="1"/>
    <xf numFmtId="3" fontId="0" fillId="0" borderId="56" xfId="0" applyNumberFormat="1" applyFont="1" applyBorder="1" applyAlignment="1"/>
    <xf numFmtId="3" fontId="0" fillId="0" borderId="56" xfId="0" applyNumberFormat="1" applyFont="1" applyFill="1" applyBorder="1" applyAlignment="1"/>
    <xf numFmtId="3" fontId="0" fillId="0" borderId="57" xfId="0" applyNumberFormat="1" applyFont="1" applyBorder="1"/>
    <xf numFmtId="49" fontId="0" fillId="0" borderId="59" xfId="0" applyNumberFormat="1" applyFont="1" applyBorder="1" applyAlignment="1">
      <alignment horizontal="center"/>
    </xf>
    <xf numFmtId="49" fontId="0" fillId="0" borderId="60" xfId="0" applyNumberFormat="1" applyFont="1" applyBorder="1" applyAlignment="1">
      <alignment horizontal="center"/>
    </xf>
    <xf numFmtId="49" fontId="7" fillId="0" borderId="60" xfId="0" applyNumberFormat="1" applyFont="1" applyBorder="1" applyAlignment="1">
      <alignment horizontal="left"/>
    </xf>
    <xf numFmtId="0" fontId="7" fillId="0" borderId="60" xfId="0" applyFont="1" applyBorder="1" applyAlignment="1">
      <alignment wrapText="1"/>
    </xf>
    <xf numFmtId="0" fontId="0" fillId="0" borderId="60" xfId="0" applyFont="1" applyBorder="1" applyAlignment="1">
      <alignment wrapText="1"/>
    </xf>
    <xf numFmtId="3" fontId="0" fillId="0" borderId="60" xfId="0" applyNumberFormat="1" applyFont="1" applyBorder="1"/>
    <xf numFmtId="3" fontId="0" fillId="0" borderId="61" xfId="0" applyNumberFormat="1" applyFont="1" applyBorder="1"/>
    <xf numFmtId="3" fontId="0" fillId="0" borderId="62" xfId="0" applyNumberFormat="1" applyFont="1" applyBorder="1" applyAlignment="1">
      <alignment horizontal="center" vertical="center"/>
    </xf>
    <xf numFmtId="3" fontId="1" fillId="0" borderId="54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13" borderId="58" xfId="0" applyNumberFormat="1" applyFont="1" applyFill="1" applyBorder="1" applyAlignment="1">
      <alignment horizontal="right"/>
    </xf>
    <xf numFmtId="0" fontId="0" fillId="0" borderId="56" xfId="0" applyFont="1" applyBorder="1" applyAlignment="1"/>
    <xf numFmtId="49" fontId="0" fillId="0" borderId="63" xfId="0" applyNumberFormat="1" applyFont="1" applyBorder="1" applyAlignment="1">
      <alignment horizontal="center"/>
    </xf>
    <xf numFmtId="3" fontId="0" fillId="0" borderId="64" xfId="0" applyNumberFormat="1" applyFont="1" applyBorder="1" applyAlignment="1">
      <alignment horizontal="center" vertical="center"/>
    </xf>
    <xf numFmtId="0" fontId="0" fillId="0" borderId="60" xfId="0" applyFont="1" applyBorder="1" applyAlignment="1"/>
    <xf numFmtId="3" fontId="0" fillId="0" borderId="60" xfId="0" applyNumberFormat="1" applyFont="1" applyBorder="1" applyAlignment="1"/>
    <xf numFmtId="3" fontId="1" fillId="13" borderId="58" xfId="0" applyNumberFormat="1" applyFont="1" applyFill="1" applyBorder="1" applyAlignment="1">
      <alignment horizontal="center" vertical="center"/>
    </xf>
    <xf numFmtId="0" fontId="0" fillId="0" borderId="40" xfId="0" applyFont="1" applyBorder="1" applyAlignment="1"/>
    <xf numFmtId="49" fontId="7" fillId="0" borderId="50" xfId="0" applyNumberFormat="1" applyFont="1" applyBorder="1" applyAlignment="1">
      <alignment horizontal="center"/>
    </xf>
    <xf numFmtId="0" fontId="0" fillId="0" borderId="50" xfId="0" applyFont="1" applyBorder="1"/>
    <xf numFmtId="3" fontId="1" fillId="13" borderId="52" xfId="0" applyNumberFormat="1" applyFont="1" applyFill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/>
    </xf>
    <xf numFmtId="0" fontId="0" fillId="0" borderId="40" xfId="0" applyFont="1" applyBorder="1"/>
    <xf numFmtId="49" fontId="0" fillId="0" borderId="65" xfId="0" applyNumberFormat="1" applyFont="1" applyBorder="1" applyAlignment="1">
      <alignment horizontal="center"/>
    </xf>
    <xf numFmtId="3" fontId="0" fillId="0" borderId="66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/>
    </xf>
    <xf numFmtId="0" fontId="0" fillId="0" borderId="50" xfId="0" applyFont="1" applyBorder="1" applyAlignment="1"/>
    <xf numFmtId="49" fontId="7" fillId="0" borderId="60" xfId="0" applyNumberFormat="1" applyFont="1" applyBorder="1" applyAlignment="1">
      <alignment horizontal="center"/>
    </xf>
    <xf numFmtId="0" fontId="0" fillId="0" borderId="60" xfId="0" applyFont="1" applyBorder="1"/>
    <xf numFmtId="49" fontId="0" fillId="0" borderId="67" xfId="0" applyNumberFormat="1" applyFont="1" applyBorder="1" applyAlignment="1">
      <alignment horizontal="center"/>
    </xf>
    <xf numFmtId="3" fontId="0" fillId="0" borderId="68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top"/>
    </xf>
    <xf numFmtId="3" fontId="0" fillId="0" borderId="40" xfId="0" applyNumberFormat="1" applyFont="1" applyFill="1" applyBorder="1"/>
    <xf numFmtId="3" fontId="1" fillId="0" borderId="66" xfId="0" applyNumberFormat="1" applyFont="1" applyBorder="1" applyAlignment="1">
      <alignment horizontal="right"/>
    </xf>
    <xf numFmtId="0" fontId="7" fillId="0" borderId="50" xfId="0" applyFont="1" applyBorder="1" applyAlignment="1">
      <alignment horizontal="left" vertical="top"/>
    </xf>
    <xf numFmtId="3" fontId="1" fillId="13" borderId="52" xfId="0" applyNumberFormat="1" applyFont="1" applyFill="1" applyBorder="1" applyAlignment="1">
      <alignment horizontal="right"/>
    </xf>
    <xf numFmtId="49" fontId="7" fillId="0" borderId="9" xfId="0" applyNumberFormat="1" applyFont="1" applyBorder="1" applyAlignment="1">
      <alignment horizontal="left"/>
    </xf>
    <xf numFmtId="3" fontId="7" fillId="0" borderId="11" xfId="0" applyNumberFormat="1" applyFont="1" applyBorder="1"/>
    <xf numFmtId="3" fontId="7" fillId="0" borderId="11" xfId="0" applyNumberFormat="1" applyFont="1" applyBorder="1" applyAlignment="1"/>
    <xf numFmtId="3" fontId="7" fillId="0" borderId="7" xfId="0" applyNumberFormat="1" applyFont="1" applyBorder="1"/>
    <xf numFmtId="0" fontId="7" fillId="0" borderId="0" xfId="0" applyFont="1"/>
    <xf numFmtId="49" fontId="7" fillId="0" borderId="7" xfId="0" applyNumberFormat="1" applyFont="1" applyBorder="1" applyAlignment="1">
      <alignment horizontal="left"/>
    </xf>
    <xf numFmtId="3" fontId="1" fillId="13" borderId="25" xfId="0" applyNumberFormat="1" applyFont="1" applyFill="1" applyBorder="1" applyAlignment="1">
      <alignment horizontal="center" vertical="center"/>
    </xf>
    <xf numFmtId="49" fontId="0" fillId="0" borderId="56" xfId="0" applyNumberFormat="1" applyFont="1" applyBorder="1" applyAlignment="1">
      <alignment horizontal="left"/>
    </xf>
    <xf numFmtId="49" fontId="0" fillId="0" borderId="69" xfId="0" applyNumberFormat="1" applyFont="1" applyBorder="1" applyAlignment="1">
      <alignment horizontal="left"/>
    </xf>
    <xf numFmtId="0" fontId="1" fillId="0" borderId="56" xfId="0" applyFont="1" applyBorder="1" applyAlignment="1">
      <alignment wrapText="1"/>
    </xf>
    <xf numFmtId="3" fontId="1" fillId="0" borderId="56" xfId="0" applyNumberFormat="1" applyFont="1" applyBorder="1"/>
    <xf numFmtId="3" fontId="1" fillId="0" borderId="57" xfId="0" applyNumberFormat="1" applyFont="1" applyBorder="1"/>
    <xf numFmtId="49" fontId="7" fillId="0" borderId="63" xfId="0" applyNumberFormat="1" applyFont="1" applyBorder="1" applyAlignment="1">
      <alignment horizontal="center"/>
    </xf>
    <xf numFmtId="3" fontId="7" fillId="0" borderId="64" xfId="0" applyNumberFormat="1" applyFont="1" applyFill="1" applyBorder="1" applyAlignment="1">
      <alignment horizontal="center" vertical="center"/>
    </xf>
    <xf numFmtId="3" fontId="1" fillId="0" borderId="64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/>
    </xf>
    <xf numFmtId="49" fontId="7" fillId="0" borderId="61" xfId="0" applyNumberFormat="1" applyFont="1" applyBorder="1" applyAlignment="1">
      <alignment horizontal="center"/>
    </xf>
    <xf numFmtId="49" fontId="7" fillId="0" borderId="61" xfId="0" applyNumberFormat="1" applyFont="1" applyBorder="1" applyAlignment="1">
      <alignment horizontal="left"/>
    </xf>
    <xf numFmtId="49" fontId="7" fillId="0" borderId="70" xfId="0" applyNumberFormat="1" applyFont="1" applyBorder="1" applyAlignment="1">
      <alignment horizontal="left"/>
    </xf>
    <xf numFmtId="3" fontId="7" fillId="0" borderId="60" xfId="0" applyNumberFormat="1" applyFont="1" applyBorder="1"/>
    <xf numFmtId="3" fontId="7" fillId="0" borderId="60" xfId="0" applyNumberFormat="1" applyFont="1" applyBorder="1" applyAlignment="1"/>
    <xf numFmtId="3" fontId="1" fillId="0" borderId="61" xfId="0" applyNumberFormat="1" applyFont="1" applyBorder="1"/>
    <xf numFmtId="3" fontId="1" fillId="0" borderId="62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left"/>
    </xf>
    <xf numFmtId="49" fontId="7" fillId="0" borderId="65" xfId="0" applyNumberFormat="1" applyFont="1" applyBorder="1" applyAlignment="1">
      <alignment horizontal="left"/>
    </xf>
    <xf numFmtId="0" fontId="7" fillId="0" borderId="40" xfId="0" applyFont="1" applyBorder="1" applyAlignment="1">
      <alignment wrapText="1"/>
    </xf>
    <xf numFmtId="3" fontId="7" fillId="0" borderId="40" xfId="0" applyNumberFormat="1" applyFont="1" applyBorder="1"/>
    <xf numFmtId="3" fontId="7" fillId="0" borderId="40" xfId="0" applyNumberFormat="1" applyFont="1" applyBorder="1" applyAlignment="1"/>
    <xf numFmtId="3" fontId="1" fillId="0" borderId="53" xfId="0" applyNumberFormat="1" applyFont="1" applyBorder="1"/>
    <xf numFmtId="3" fontId="1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left"/>
    </xf>
    <xf numFmtId="49" fontId="7" fillId="0" borderId="69" xfId="0" applyNumberFormat="1" applyFont="1" applyBorder="1" applyAlignment="1">
      <alignment horizontal="left"/>
    </xf>
    <xf numFmtId="0" fontId="7" fillId="0" borderId="56" xfId="0" applyFont="1" applyBorder="1" applyAlignment="1">
      <alignment wrapText="1"/>
    </xf>
    <xf numFmtId="3" fontId="7" fillId="0" borderId="56" xfId="0" applyNumberFormat="1" applyFont="1" applyBorder="1"/>
    <xf numFmtId="3" fontId="7" fillId="0" borderId="56" xfId="0" applyNumberFormat="1" applyFont="1" applyBorder="1" applyAlignment="1"/>
    <xf numFmtId="3" fontId="7" fillId="0" borderId="57" xfId="0" applyNumberFormat="1" applyFont="1" applyBorder="1"/>
    <xf numFmtId="49" fontId="7" fillId="0" borderId="40" xfId="0" applyNumberFormat="1" applyFont="1" applyBorder="1" applyAlignment="1">
      <alignment horizontal="left"/>
    </xf>
    <xf numFmtId="49" fontId="7" fillId="0" borderId="49" xfId="0" applyNumberFormat="1" applyFont="1" applyBorder="1" applyAlignment="1">
      <alignment horizontal="center"/>
    </xf>
    <xf numFmtId="49" fontId="7" fillId="0" borderId="50" xfId="0" applyNumberFormat="1" applyFont="1" applyBorder="1" applyAlignment="1">
      <alignment horizontal="left"/>
    </xf>
    <xf numFmtId="49" fontId="7" fillId="0" borderId="71" xfId="0" applyNumberFormat="1" applyFont="1" applyBorder="1" applyAlignment="1">
      <alignment horizontal="left"/>
    </xf>
    <xf numFmtId="0" fontId="7" fillId="0" borderId="50" xfId="0" applyFont="1" applyBorder="1" applyAlignment="1">
      <alignment wrapText="1"/>
    </xf>
    <xf numFmtId="3" fontId="7" fillId="0" borderId="50" xfId="0" applyNumberFormat="1" applyFont="1" applyBorder="1"/>
    <xf numFmtId="3" fontId="1" fillId="0" borderId="51" xfId="0" applyNumberFormat="1" applyFont="1" applyBorder="1"/>
    <xf numFmtId="49" fontId="7" fillId="0" borderId="9" xfId="0" applyNumberFormat="1" applyFont="1" applyBorder="1" applyAlignment="1">
      <alignment horizontal="left" wrapText="1"/>
    </xf>
    <xf numFmtId="0" fontId="1" fillId="7" borderId="12" xfId="0" applyFont="1" applyFill="1" applyBorder="1" applyAlignment="1">
      <alignment wrapText="1"/>
    </xf>
    <xf numFmtId="3" fontId="1" fillId="15" borderId="47" xfId="0" applyNumberFormat="1" applyFont="1" applyFill="1" applyBorder="1"/>
    <xf numFmtId="3" fontId="1" fillId="14" borderId="47" xfId="0" applyNumberFormat="1" applyFont="1" applyFill="1" applyBorder="1" applyAlignment="1"/>
    <xf numFmtId="3" fontId="1" fillId="7" borderId="14" xfId="0" applyNumberFormat="1" applyFont="1" applyFill="1" applyBorder="1"/>
    <xf numFmtId="49" fontId="7" fillId="0" borderId="71" xfId="0" applyNumberFormat="1" applyFont="1" applyBorder="1" applyAlignment="1">
      <alignment horizontal="left" wrapText="1"/>
    </xf>
    <xf numFmtId="3" fontId="7" fillId="0" borderId="50" xfId="0" applyNumberFormat="1" applyFont="1" applyBorder="1" applyAlignment="1"/>
    <xf numFmtId="3" fontId="7" fillId="0" borderId="51" xfId="0" applyNumberFormat="1" applyFont="1" applyBorder="1"/>
    <xf numFmtId="49" fontId="7" fillId="0" borderId="65" xfId="0" applyNumberFormat="1" applyFont="1" applyBorder="1" applyAlignment="1">
      <alignment horizontal="left" wrapText="1"/>
    </xf>
    <xf numFmtId="3" fontId="7" fillId="0" borderId="53" xfId="0" applyNumberFormat="1" applyFont="1" applyBorder="1"/>
    <xf numFmtId="49" fontId="7" fillId="0" borderId="56" xfId="0" applyNumberFormat="1" applyFont="1" applyBorder="1" applyAlignment="1">
      <alignment horizontal="center"/>
    </xf>
    <xf numFmtId="49" fontId="7" fillId="0" borderId="56" xfId="0" applyNumberFormat="1" applyFont="1" applyBorder="1" applyAlignment="1">
      <alignment horizontal="left"/>
    </xf>
    <xf numFmtId="49" fontId="7" fillId="0" borderId="69" xfId="0" applyNumberFormat="1" applyFont="1" applyBorder="1" applyAlignment="1">
      <alignment horizontal="left" wrapText="1"/>
    </xf>
    <xf numFmtId="3" fontId="7" fillId="0" borderId="57" xfId="0" applyNumberFormat="1" applyFont="1" applyBorder="1" applyAlignment="1"/>
    <xf numFmtId="49" fontId="7" fillId="0" borderId="70" xfId="0" applyNumberFormat="1" applyFont="1" applyBorder="1" applyAlignment="1">
      <alignment horizontal="left" wrapText="1"/>
    </xf>
    <xf numFmtId="3" fontId="7" fillId="0" borderId="64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/>
    </xf>
    <xf numFmtId="49" fontId="7" fillId="0" borderId="51" xfId="0" applyNumberFormat="1" applyFont="1" applyBorder="1" applyAlignment="1">
      <alignment horizontal="left"/>
    </xf>
    <xf numFmtId="49" fontId="7" fillId="0" borderId="56" xfId="0" applyNumberFormat="1" applyFont="1" applyBorder="1" applyAlignment="1"/>
    <xf numFmtId="49" fontId="7" fillId="0" borderId="60" xfId="0" applyNumberFormat="1" applyFont="1" applyBorder="1"/>
    <xf numFmtId="3" fontId="7" fillId="0" borderId="61" xfId="0" applyNumberFormat="1" applyFont="1" applyBorder="1"/>
    <xf numFmtId="49" fontId="7" fillId="0" borderId="40" xfId="0" applyNumberFormat="1" applyFont="1" applyBorder="1"/>
    <xf numFmtId="49" fontId="7" fillId="0" borderId="50" xfId="0" applyNumberFormat="1" applyFont="1" applyBorder="1"/>
    <xf numFmtId="49" fontId="0" fillId="0" borderId="60" xfId="0" applyNumberFormat="1" applyFont="1" applyBorder="1" applyAlignment="1">
      <alignment horizontal="left"/>
    </xf>
    <xf numFmtId="0" fontId="1" fillId="0" borderId="60" xfId="0" applyFont="1" applyBorder="1" applyAlignment="1">
      <alignment wrapText="1"/>
    </xf>
    <xf numFmtId="3" fontId="1" fillId="0" borderId="60" xfId="0" applyNumberFormat="1" applyFont="1" applyBorder="1"/>
    <xf numFmtId="49" fontId="0" fillId="0" borderId="40" xfId="0" applyNumberFormat="1" applyFont="1" applyBorder="1" applyAlignment="1">
      <alignment horizontal="left"/>
    </xf>
    <xf numFmtId="0" fontId="1" fillId="0" borderId="40" xfId="0" applyFont="1" applyBorder="1" applyAlignment="1">
      <alignment wrapText="1"/>
    </xf>
    <xf numFmtId="3" fontId="1" fillId="0" borderId="40" xfId="0" applyNumberFormat="1" applyFont="1" applyBorder="1"/>
    <xf numFmtId="49" fontId="7" fillId="0" borderId="60" xfId="0" applyNumberFormat="1" applyFont="1" applyBorder="1" applyAlignment="1"/>
    <xf numFmtId="49" fontId="7" fillId="0" borderId="40" xfId="0" applyNumberFormat="1" applyFont="1" applyBorder="1" applyAlignment="1"/>
    <xf numFmtId="3" fontId="1" fillId="0" borderId="66" xfId="0" applyNumberFormat="1" applyFont="1" applyBorder="1" applyAlignment="1">
      <alignment horizontal="center" vertical="center"/>
    </xf>
    <xf numFmtId="49" fontId="0" fillId="0" borderId="29" xfId="0" applyNumberFormat="1" applyFont="1" applyBorder="1" applyAlignment="1">
      <alignment horizontal="left"/>
    </xf>
    <xf numFmtId="0" fontId="1" fillId="0" borderId="29" xfId="0" applyFont="1" applyBorder="1" applyAlignment="1">
      <alignment wrapText="1"/>
    </xf>
    <xf numFmtId="3" fontId="1" fillId="0" borderId="29" xfId="0" applyNumberFormat="1" applyFont="1" applyBorder="1"/>
    <xf numFmtId="49" fontId="7" fillId="0" borderId="29" xfId="0" applyNumberFormat="1" applyFont="1" applyBorder="1" applyAlignment="1">
      <alignment horizontal="left"/>
    </xf>
    <xf numFmtId="49" fontId="0" fillId="0" borderId="33" xfId="0" applyNumberFormat="1" applyFont="1" applyBorder="1" applyAlignment="1">
      <alignment horizontal="left"/>
    </xf>
    <xf numFmtId="0" fontId="1" fillId="0" borderId="33" xfId="0" applyFont="1" applyBorder="1" applyAlignment="1">
      <alignment wrapText="1"/>
    </xf>
    <xf numFmtId="3" fontId="1" fillId="0" borderId="33" xfId="0" applyNumberFormat="1" applyFont="1" applyBorder="1"/>
    <xf numFmtId="3" fontId="1" fillId="0" borderId="33" xfId="0" applyNumberFormat="1" applyFont="1" applyBorder="1" applyAlignment="1"/>
    <xf numFmtId="3" fontId="1" fillId="0" borderId="36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left"/>
    </xf>
    <xf numFmtId="0" fontId="1" fillId="0" borderId="38" xfId="0" applyFont="1" applyBorder="1" applyAlignment="1">
      <alignment wrapText="1"/>
    </xf>
    <xf numFmtId="3" fontId="1" fillId="0" borderId="38" xfId="0" applyNumberFormat="1" applyFont="1" applyBorder="1"/>
    <xf numFmtId="3" fontId="1" fillId="0" borderId="39" xfId="0" applyNumberFormat="1" applyFont="1" applyBorder="1" applyAlignment="1">
      <alignment horizontal="center" vertical="center"/>
    </xf>
    <xf numFmtId="3" fontId="1" fillId="13" borderId="34" xfId="0" applyNumberFormat="1" applyFont="1" applyFill="1" applyBorder="1" applyAlignment="1">
      <alignment horizontal="center" vertical="center"/>
    </xf>
    <xf numFmtId="49" fontId="1" fillId="5" borderId="29" xfId="0" applyNumberFormat="1" applyFont="1" applyFill="1" applyBorder="1" applyAlignment="1">
      <alignment horizontal="center"/>
    </xf>
    <xf numFmtId="0" fontId="1" fillId="5" borderId="29" xfId="0" applyFont="1" applyFill="1" applyBorder="1" applyAlignment="1">
      <alignment wrapText="1"/>
    </xf>
    <xf numFmtId="3" fontId="1" fillId="6" borderId="29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/>
    <xf numFmtId="0" fontId="0" fillId="0" borderId="10" xfId="0" applyFont="1" applyBorder="1" applyAlignment="1">
      <alignment wrapText="1"/>
    </xf>
    <xf numFmtId="3" fontId="0" fillId="0" borderId="20" xfId="0" applyNumberFormat="1" applyFont="1" applyBorder="1"/>
    <xf numFmtId="49" fontId="7" fillId="0" borderId="61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49" fontId="0" fillId="0" borderId="51" xfId="0" applyNumberFormat="1" applyFont="1" applyBorder="1" applyAlignment="1">
      <alignment horizontal="center"/>
    </xf>
    <xf numFmtId="49" fontId="7" fillId="0" borderId="51" xfId="0" applyNumberFormat="1" applyFont="1" applyBorder="1" applyAlignment="1">
      <alignment horizontal="center" vertical="center"/>
    </xf>
    <xf numFmtId="0" fontId="7" fillId="0" borderId="50" xfId="0" applyFont="1" applyBorder="1" applyAlignment="1"/>
    <xf numFmtId="49" fontId="0" fillId="0" borderId="57" xfId="0" applyNumberFormat="1" applyFont="1" applyBorder="1" applyAlignment="1">
      <alignment horizontal="center"/>
    </xf>
    <xf numFmtId="49" fontId="0" fillId="0" borderId="61" xfId="0" applyNumberFormat="1" applyFont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 vertical="center"/>
    </xf>
    <xf numFmtId="0" fontId="0" fillId="0" borderId="73" xfId="0" applyFont="1" applyBorder="1" applyAlignment="1"/>
    <xf numFmtId="49" fontId="0" fillId="0" borderId="53" xfId="0" applyNumberFormat="1" applyFont="1" applyBorder="1" applyAlignment="1">
      <alignment horizontal="center"/>
    </xf>
    <xf numFmtId="49" fontId="7" fillId="0" borderId="50" xfId="0" applyNumberFormat="1" applyFont="1" applyBorder="1" applyAlignment="1">
      <alignment horizontal="center" vertical="center"/>
    </xf>
    <xf numFmtId="0" fontId="2" fillId="0" borderId="50" xfId="0" applyFont="1" applyBorder="1" applyAlignment="1"/>
    <xf numFmtId="0" fontId="2" fillId="0" borderId="50" xfId="0" applyFont="1" applyBorder="1" applyAlignment="1">
      <alignment wrapText="1"/>
    </xf>
    <xf numFmtId="0" fontId="7" fillId="0" borderId="56" xfId="0" applyFont="1" applyBorder="1"/>
    <xf numFmtId="49" fontId="0" fillId="0" borderId="2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49" fontId="0" fillId="0" borderId="11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left"/>
    </xf>
    <xf numFmtId="49" fontId="0" fillId="0" borderId="50" xfId="0" applyNumberFormat="1" applyFont="1" applyBorder="1" applyAlignment="1">
      <alignment horizontal="center" vertical="center"/>
    </xf>
    <xf numFmtId="49" fontId="0" fillId="0" borderId="53" xfId="0" applyNumberFormat="1" applyFont="1" applyBorder="1" applyAlignment="1">
      <alignment horizontal="left"/>
    </xf>
    <xf numFmtId="49" fontId="0" fillId="0" borderId="53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wrapText="1"/>
    </xf>
    <xf numFmtId="49" fontId="0" fillId="0" borderId="33" xfId="0" applyNumberFormat="1" applyFont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49" fontId="0" fillId="0" borderId="61" xfId="0" applyNumberFormat="1" applyFont="1" applyBorder="1" applyAlignment="1">
      <alignment horizontal="center" vertical="center"/>
    </xf>
    <xf numFmtId="3" fontId="1" fillId="2" borderId="29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0" fontId="7" fillId="0" borderId="40" xfId="0" applyFont="1" applyBorder="1" applyAlignment="1"/>
    <xf numFmtId="3" fontId="0" fillId="0" borderId="74" xfId="0" applyNumberFormat="1" applyFont="1" applyBorder="1" applyAlignment="1">
      <alignment horizontal="center" vertical="center"/>
    </xf>
    <xf numFmtId="49" fontId="0" fillId="0" borderId="6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" fillId="13" borderId="75" xfId="0" applyNumberFormat="1" applyFont="1" applyFill="1" applyBorder="1" applyAlignment="1">
      <alignment horizontal="center" vertical="center"/>
    </xf>
    <xf numFmtId="0" fontId="0" fillId="0" borderId="36" xfId="0" applyFont="1" applyBorder="1" applyAlignment="1"/>
    <xf numFmtId="49" fontId="6" fillId="0" borderId="49" xfId="0" applyNumberFormat="1" applyFont="1" applyBorder="1" applyAlignment="1">
      <alignment horizontal="center"/>
    </xf>
    <xf numFmtId="49" fontId="6" fillId="0" borderId="50" xfId="0" applyNumberFormat="1" applyFont="1" applyBorder="1" applyAlignment="1">
      <alignment horizontal="center"/>
    </xf>
    <xf numFmtId="0" fontId="6" fillId="0" borderId="50" xfId="0" applyFont="1" applyBorder="1"/>
    <xf numFmtId="0" fontId="6" fillId="0" borderId="50" xfId="0" applyFont="1" applyBorder="1" applyAlignment="1">
      <alignment wrapText="1"/>
    </xf>
    <xf numFmtId="3" fontId="6" fillId="0" borderId="50" xfId="0" applyNumberFormat="1" applyFont="1" applyBorder="1"/>
    <xf numFmtId="3" fontId="6" fillId="0" borderId="51" xfId="0" applyNumberFormat="1" applyFont="1" applyBorder="1"/>
    <xf numFmtId="3" fontId="11" fillId="13" borderId="52" xfId="0" applyNumberFormat="1" applyFont="1" applyFill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/>
    </xf>
    <xf numFmtId="0" fontId="6" fillId="0" borderId="40" xfId="0" applyFont="1" applyBorder="1"/>
    <xf numFmtId="0" fontId="6" fillId="0" borderId="40" xfId="0" applyFont="1" applyBorder="1" applyAlignment="1">
      <alignment wrapText="1"/>
    </xf>
    <xf numFmtId="3" fontId="6" fillId="0" borderId="40" xfId="0" applyNumberFormat="1" applyFont="1" applyBorder="1"/>
    <xf numFmtId="3" fontId="6" fillId="0" borderId="53" xfId="0" applyNumberFormat="1" applyFont="1" applyBorder="1"/>
    <xf numFmtId="3" fontId="6" fillId="0" borderId="5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wrapText="1"/>
    </xf>
    <xf numFmtId="3" fontId="6" fillId="0" borderId="29" xfId="0" applyNumberFormat="1" applyFont="1" applyBorder="1"/>
    <xf numFmtId="3" fontId="6" fillId="0" borderId="36" xfId="0" applyNumberFormat="1" applyFont="1" applyBorder="1" applyAlignment="1">
      <alignment horizontal="center" vertical="center"/>
    </xf>
    <xf numFmtId="3" fontId="0" fillId="0" borderId="0" xfId="0" applyNumberFormat="1" applyFont="1" applyAlignment="1"/>
    <xf numFmtId="0" fontId="13" fillId="0" borderId="0" xfId="0" applyFont="1" applyAlignment="1"/>
    <xf numFmtId="3" fontId="12" fillId="0" borderId="29" xfId="0" applyNumberFormat="1" applyFont="1" applyBorder="1" applyAlignment="1"/>
    <xf numFmtId="3" fontId="12" fillId="0" borderId="77" xfId="0" applyNumberFormat="1" applyFont="1" applyBorder="1" applyAlignment="1"/>
    <xf numFmtId="49" fontId="1" fillId="7" borderId="7" xfId="0" applyNumberFormat="1" applyFont="1" applyFill="1" applyBorder="1" applyAlignment="1">
      <alignment horizontal="left"/>
    </xf>
    <xf numFmtId="0" fontId="2" fillId="0" borderId="9" xfId="0" applyFont="1" applyBorder="1"/>
    <xf numFmtId="3" fontId="1" fillId="6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/>
    <xf numFmtId="3" fontId="1" fillId="6" borderId="22" xfId="0" applyNumberFormat="1" applyFont="1" applyFill="1" applyBorder="1" applyAlignment="1">
      <alignment horizontal="center" wrapText="1"/>
    </xf>
    <xf numFmtId="0" fontId="2" fillId="0" borderId="22" xfId="0" applyFont="1" applyBorder="1"/>
    <xf numFmtId="49" fontId="1" fillId="0" borderId="7" xfId="0" applyNumberFormat="1" applyFont="1" applyBorder="1" applyAlignment="1">
      <alignment horizontal="right"/>
    </xf>
    <xf numFmtId="0" fontId="2" fillId="0" borderId="8" xfId="0" applyFont="1" applyBorder="1"/>
    <xf numFmtId="49" fontId="1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49" fontId="1" fillId="0" borderId="16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3" fontId="1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6" borderId="1" xfId="0" applyNumberFormat="1" applyFont="1" applyFill="1" applyBorder="1" applyAlignment="1">
      <alignment horizontal="center" wrapText="1"/>
    </xf>
    <xf numFmtId="3" fontId="1" fillId="6" borderId="2" xfId="0" applyNumberFormat="1" applyFont="1" applyFill="1" applyBorder="1" applyAlignment="1">
      <alignment horizontal="center" wrapText="1"/>
    </xf>
    <xf numFmtId="3" fontId="1" fillId="6" borderId="3" xfId="0" applyNumberFormat="1" applyFont="1" applyFill="1" applyBorder="1" applyAlignment="1">
      <alignment horizontal="center" wrapText="1"/>
    </xf>
    <xf numFmtId="3" fontId="1" fillId="6" borderId="2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49" fontId="1" fillId="7" borderId="9" xfId="0" applyNumberFormat="1" applyFont="1" applyFill="1" applyBorder="1" applyAlignment="1">
      <alignment horizontal="left"/>
    </xf>
    <xf numFmtId="49" fontId="1" fillId="12" borderId="7" xfId="0" applyNumberFormat="1" applyFont="1" applyFill="1" applyBorder="1" applyAlignment="1">
      <alignment horizontal="left"/>
    </xf>
    <xf numFmtId="3" fontId="1" fillId="11" borderId="23" xfId="0" applyNumberFormat="1" applyFont="1" applyFill="1" applyBorder="1" applyAlignment="1">
      <alignment horizontal="center" vertical="center" wrapText="1"/>
    </xf>
    <xf numFmtId="3" fontId="1" fillId="11" borderId="22" xfId="0" applyNumberFormat="1" applyFont="1" applyFill="1" applyBorder="1" applyAlignment="1">
      <alignment horizontal="center" wrapText="1"/>
    </xf>
    <xf numFmtId="3" fontId="1" fillId="8" borderId="1" xfId="0" applyNumberFormat="1" applyFont="1" applyFill="1" applyBorder="1" applyAlignment="1">
      <alignment horizontal="center" wrapText="1"/>
    </xf>
    <xf numFmtId="49" fontId="1" fillId="7" borderId="12" xfId="0" applyNumberFormat="1" applyFont="1" applyFill="1" applyBorder="1" applyAlignment="1">
      <alignment horizontal="left"/>
    </xf>
    <xf numFmtId="3" fontId="1" fillId="2" borderId="42" xfId="0" applyNumberFormat="1" applyFont="1" applyFill="1" applyBorder="1" applyAlignment="1">
      <alignment horizontal="center" wrapText="1"/>
    </xf>
    <xf numFmtId="3" fontId="1" fillId="2" borderId="43" xfId="0" applyNumberFormat="1" applyFont="1" applyFill="1" applyBorder="1" applyAlignment="1">
      <alignment horizontal="center" wrapText="1"/>
    </xf>
    <xf numFmtId="3" fontId="1" fillId="2" borderId="29" xfId="0" applyNumberFormat="1" applyFont="1" applyFill="1" applyBorder="1" applyAlignment="1">
      <alignment horizontal="center" wrapText="1"/>
    </xf>
    <xf numFmtId="3" fontId="1" fillId="6" borderId="29" xfId="0" applyNumberFormat="1" applyFont="1" applyFill="1" applyBorder="1" applyAlignment="1">
      <alignment horizontal="center" wrapText="1"/>
    </xf>
    <xf numFmtId="3" fontId="1" fillId="6" borderId="2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right"/>
    </xf>
    <xf numFmtId="0" fontId="2" fillId="0" borderId="29" xfId="0" applyFont="1" applyBorder="1"/>
    <xf numFmtId="0" fontId="12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12" fillId="0" borderId="76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38100</xdr:colOff>
      <xdr:row>24</xdr:row>
      <xdr:rowOff>142875</xdr:rowOff>
    </xdr:to>
    <xdr:sp macro="" textlink="">
      <xdr:nvSpPr>
        <xdr:cNvPr id="1042" name="Rectangle 1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838200</xdr:colOff>
      <xdr:row>28</xdr:row>
      <xdr:rowOff>142875</xdr:rowOff>
    </xdr:to>
    <xdr:sp macro="" textlink="">
      <xdr:nvSpPr>
        <xdr:cNvPr id="4114" name="Rectangle 1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581025</xdr:colOff>
      <xdr:row>21</xdr:row>
      <xdr:rowOff>0</xdr:rowOff>
    </xdr:to>
    <xdr:sp macro="" textlink="">
      <xdr:nvSpPr>
        <xdr:cNvPr id="5138" name="Rectangle 1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581025</xdr:colOff>
      <xdr:row>28</xdr:row>
      <xdr:rowOff>333375</xdr:rowOff>
    </xdr:to>
    <xdr:sp macro="" textlink="">
      <xdr:nvSpPr>
        <xdr:cNvPr id="2070" name="Rectangle 2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53"/>
  <sheetViews>
    <sheetView topLeftCell="A37" zoomScaleNormal="100" workbookViewId="0">
      <selection activeCell="V30" sqref="V30"/>
    </sheetView>
  </sheetViews>
  <sheetFormatPr defaultColWidth="15.140625" defaultRowHeight="15" customHeight="1" x14ac:dyDescent="0.25"/>
  <cols>
    <col min="1" max="1" width="5" customWidth="1"/>
    <col min="2" max="2" width="6" style="79" bestFit="1" customWidth="1"/>
    <col min="3" max="3" width="7.42578125" bestFit="1" customWidth="1"/>
    <col min="4" max="4" width="29" customWidth="1"/>
    <col min="5" max="5" width="24.85546875" customWidth="1"/>
    <col min="6" max="6" width="11.7109375" customWidth="1"/>
    <col min="7" max="10" width="11.140625" customWidth="1"/>
    <col min="11" max="15" width="15.42578125" customWidth="1"/>
    <col min="16" max="16" width="13.42578125" customWidth="1"/>
    <col min="17" max="22" width="7.5703125" customWidth="1"/>
  </cols>
  <sheetData>
    <row r="1" spans="1:27" ht="15.75" customHeight="1" x14ac:dyDescent="0.25">
      <c r="A1" s="1"/>
      <c r="B1" s="1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</row>
    <row r="2" spans="1:27" x14ac:dyDescent="0.25">
      <c r="A2" s="6"/>
      <c r="B2" s="6"/>
      <c r="C2" s="6"/>
      <c r="D2" s="7"/>
      <c r="E2" s="8"/>
      <c r="F2" s="8"/>
      <c r="G2" s="432" t="s">
        <v>0</v>
      </c>
      <c r="H2" s="433"/>
      <c r="I2" s="433"/>
      <c r="J2" s="434"/>
      <c r="K2" s="9"/>
      <c r="L2" s="9"/>
      <c r="M2" s="9"/>
      <c r="N2" s="9"/>
      <c r="O2" s="9"/>
      <c r="P2" s="10"/>
      <c r="Q2" s="7"/>
      <c r="R2" s="7"/>
      <c r="S2" s="7"/>
      <c r="T2" s="7"/>
      <c r="U2" s="7"/>
      <c r="V2" s="7"/>
    </row>
    <row r="3" spans="1:27" ht="15.75" customHeight="1" x14ac:dyDescent="0.25">
      <c r="A3" s="7"/>
      <c r="B3" s="7"/>
      <c r="C3" s="7"/>
      <c r="D3" s="7"/>
      <c r="E3" s="7"/>
      <c r="F3" s="7"/>
      <c r="G3" s="11">
        <v>30</v>
      </c>
      <c r="H3" s="12">
        <v>32</v>
      </c>
      <c r="I3" s="12">
        <v>35</v>
      </c>
      <c r="J3" s="13">
        <v>38</v>
      </c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</row>
    <row r="4" spans="1:27" x14ac:dyDescent="0.25">
      <c r="A4" s="424" t="s">
        <v>1</v>
      </c>
      <c r="B4" s="442"/>
      <c r="C4" s="425"/>
      <c r="D4" s="425"/>
      <c r="E4" s="425"/>
      <c r="F4" s="419"/>
      <c r="G4" s="14">
        <v>1201316</v>
      </c>
      <c r="H4" s="14"/>
      <c r="I4" s="14"/>
      <c r="J4" s="14"/>
      <c r="K4" s="10"/>
      <c r="L4" s="10"/>
      <c r="M4" s="10"/>
      <c r="N4" s="10"/>
      <c r="O4" s="10"/>
      <c r="P4" s="10"/>
      <c r="Q4" s="7"/>
      <c r="R4" s="7"/>
      <c r="S4" s="7"/>
      <c r="T4" s="7"/>
      <c r="U4" s="7"/>
      <c r="V4" s="7"/>
    </row>
    <row r="5" spans="1:27" x14ac:dyDescent="0.25">
      <c r="A5" s="424" t="s">
        <v>2</v>
      </c>
      <c r="B5" s="442"/>
      <c r="C5" s="425"/>
      <c r="D5" s="425"/>
      <c r="E5" s="425"/>
      <c r="F5" s="419"/>
      <c r="G5" s="15">
        <v>45000</v>
      </c>
      <c r="H5" s="15"/>
      <c r="I5" s="15"/>
      <c r="J5" s="15"/>
      <c r="K5" s="10"/>
      <c r="L5" s="10"/>
      <c r="M5" s="10"/>
      <c r="N5" s="10"/>
      <c r="O5" s="10"/>
      <c r="P5" s="10"/>
      <c r="Q5" s="7"/>
      <c r="R5" s="7"/>
      <c r="S5" s="7"/>
      <c r="T5" s="7"/>
      <c r="U5" s="7"/>
      <c r="V5" s="7"/>
    </row>
    <row r="6" spans="1:27" x14ac:dyDescent="0.25">
      <c r="A6" s="424" t="s">
        <v>3</v>
      </c>
      <c r="B6" s="442"/>
      <c r="C6" s="425"/>
      <c r="D6" s="425"/>
      <c r="E6" s="425"/>
      <c r="F6" s="419"/>
      <c r="G6" s="15">
        <v>0</v>
      </c>
      <c r="H6" s="15"/>
      <c r="I6" s="15"/>
      <c r="J6" s="15"/>
      <c r="K6" s="10"/>
      <c r="L6" s="10"/>
      <c r="M6" s="10"/>
      <c r="N6" s="10"/>
      <c r="O6" s="10"/>
      <c r="P6" s="10"/>
      <c r="Q6" s="7"/>
      <c r="R6" s="7"/>
      <c r="S6" s="7"/>
      <c r="T6" s="7"/>
      <c r="U6" s="7"/>
      <c r="V6" s="7"/>
    </row>
    <row r="7" spans="1:27" x14ac:dyDescent="0.25">
      <c r="A7" s="424" t="s">
        <v>4</v>
      </c>
      <c r="B7" s="442"/>
      <c r="C7" s="425"/>
      <c r="D7" s="425"/>
      <c r="E7" s="425"/>
      <c r="F7" s="419"/>
      <c r="G7" s="15"/>
      <c r="H7" s="15"/>
      <c r="I7" s="15">
        <v>22384</v>
      </c>
      <c r="J7" s="15"/>
      <c r="K7" s="10"/>
      <c r="L7" s="10"/>
      <c r="M7" s="10"/>
      <c r="N7" s="10"/>
      <c r="O7" s="10"/>
      <c r="P7" s="10"/>
      <c r="Q7" s="7"/>
      <c r="R7" s="7"/>
      <c r="S7" s="7"/>
      <c r="T7" s="7"/>
      <c r="U7" s="7"/>
      <c r="V7" s="7"/>
    </row>
    <row r="8" spans="1:27" x14ac:dyDescent="0.25">
      <c r="A8" s="424" t="s">
        <v>5</v>
      </c>
      <c r="B8" s="442"/>
      <c r="C8" s="425"/>
      <c r="D8" s="425"/>
      <c r="E8" s="425"/>
      <c r="F8" s="419"/>
      <c r="G8" s="15"/>
      <c r="H8" s="15"/>
      <c r="I8" s="15">
        <v>331216</v>
      </c>
      <c r="J8" s="15"/>
      <c r="K8" s="10"/>
      <c r="L8" s="10"/>
      <c r="M8" s="10"/>
      <c r="N8" s="10"/>
      <c r="O8" s="10"/>
      <c r="P8" s="10"/>
      <c r="Q8" s="7"/>
      <c r="R8" s="7"/>
      <c r="S8" s="7"/>
      <c r="T8" s="7"/>
      <c r="U8" s="7"/>
      <c r="V8" s="7"/>
    </row>
    <row r="9" spans="1:27" x14ac:dyDescent="0.25">
      <c r="A9" s="424" t="s">
        <v>6</v>
      </c>
      <c r="B9" s="442"/>
      <c r="C9" s="425"/>
      <c r="D9" s="425"/>
      <c r="E9" s="425"/>
      <c r="F9" s="419"/>
      <c r="G9" s="15"/>
      <c r="H9" s="15"/>
      <c r="I9" s="15">
        <v>532617</v>
      </c>
      <c r="J9" s="15"/>
      <c r="K9" s="10"/>
      <c r="L9" s="10"/>
      <c r="M9" s="10"/>
      <c r="N9" s="10"/>
      <c r="O9" s="10"/>
      <c r="P9" s="10"/>
      <c r="Q9" s="7"/>
      <c r="R9" s="7"/>
      <c r="S9" s="7"/>
      <c r="T9" s="7"/>
      <c r="U9" s="7"/>
      <c r="V9" s="7"/>
    </row>
    <row r="10" spans="1:27" x14ac:dyDescent="0.25">
      <c r="A10" s="424" t="s">
        <v>7</v>
      </c>
      <c r="B10" s="442"/>
      <c r="C10" s="425"/>
      <c r="D10" s="425"/>
      <c r="E10" s="425"/>
      <c r="F10" s="419"/>
      <c r="G10" s="15"/>
      <c r="H10" s="15"/>
      <c r="I10" s="15"/>
      <c r="J10" s="15">
        <v>5500</v>
      </c>
      <c r="K10" s="10"/>
      <c r="L10" s="10"/>
      <c r="M10" s="10"/>
      <c r="N10" s="10"/>
      <c r="O10" s="10"/>
      <c r="P10" s="10"/>
      <c r="Q10" s="7"/>
      <c r="R10" s="7"/>
      <c r="S10" s="7"/>
      <c r="T10" s="7"/>
      <c r="U10" s="7"/>
      <c r="V10" s="7"/>
    </row>
    <row r="11" spans="1:27" ht="15.75" customHeight="1" thickBot="1" x14ac:dyDescent="0.3">
      <c r="A11" s="426"/>
      <c r="B11" s="441"/>
      <c r="C11" s="427"/>
      <c r="D11" s="427"/>
      <c r="E11" s="427"/>
      <c r="F11" s="428"/>
      <c r="G11" s="16"/>
      <c r="H11" s="16"/>
      <c r="I11" s="16"/>
      <c r="J11" s="16"/>
      <c r="K11" s="10"/>
      <c r="L11" s="10"/>
      <c r="M11" s="10"/>
      <c r="N11" s="10"/>
      <c r="O11" s="10"/>
      <c r="P11" s="10"/>
      <c r="Q11" s="7"/>
      <c r="R11" s="7"/>
      <c r="S11" s="7"/>
      <c r="T11" s="7"/>
      <c r="U11" s="7"/>
      <c r="V11" s="7"/>
    </row>
    <row r="12" spans="1:27" s="79" customFormat="1" ht="15.75" customHeight="1" thickBot="1" x14ac:dyDescent="0.3">
      <c r="A12" s="429" t="s">
        <v>8</v>
      </c>
      <c r="B12" s="443"/>
      <c r="C12" s="443"/>
      <c r="D12" s="443"/>
      <c r="E12" s="443"/>
      <c r="F12" s="444"/>
      <c r="G12" s="17">
        <f>SUM(G4:G11)+SUM(G15:G180)</f>
        <v>1246316</v>
      </c>
      <c r="H12" s="18">
        <f>(SUM(H4:H11)+SUM(H15:H180))</f>
        <v>129805</v>
      </c>
      <c r="I12" s="17">
        <f>SUM(I4:I11)+SUM(I15:I180)</f>
        <v>886217</v>
      </c>
      <c r="J12" s="17">
        <f>SUM(J4:J11)+SUM(J15:J180)</f>
        <v>5500</v>
      </c>
      <c r="K12" s="19">
        <f>-(K16+K22+K24+K31+K33+K37+K41+K51+K62)</f>
        <v>-1332829</v>
      </c>
      <c r="L12" s="19">
        <f>-(L16+L22+L24+L31+L33+L37+L41+L51+L62)</f>
        <v>-700439</v>
      </c>
      <c r="M12" s="19">
        <f>-(M16+M22+M24+M31+M33+M37+M41+M51+M62)</f>
        <v>-124673</v>
      </c>
      <c r="N12" s="19">
        <f>-(N16+N22+N24+N31+N33+N37+N41+N51+N62)</f>
        <v>-68459</v>
      </c>
      <c r="O12" s="19">
        <f>-(O16+O22+O24+O31+O33+O37+O41+O51+O62)</f>
        <v>-20060</v>
      </c>
      <c r="P12" s="20">
        <f>SUM(G12:O12)</f>
        <v>21378</v>
      </c>
      <c r="Q12" s="7"/>
      <c r="R12" s="7"/>
      <c r="S12" s="7"/>
      <c r="T12" s="7"/>
      <c r="U12" s="7"/>
      <c r="V12" s="7"/>
    </row>
    <row r="13" spans="1:27" s="79" customFormat="1" ht="15" customHeight="1" x14ac:dyDescent="0.25">
      <c r="A13" s="21"/>
      <c r="B13" s="22"/>
      <c r="C13" s="22"/>
      <c r="D13" s="23"/>
      <c r="E13" s="24"/>
      <c r="F13" s="25"/>
      <c r="G13" s="432" t="s">
        <v>0</v>
      </c>
      <c r="H13" s="435"/>
      <c r="I13" s="435"/>
      <c r="J13" s="436"/>
      <c r="K13" s="437" t="s">
        <v>9</v>
      </c>
      <c r="L13" s="438"/>
      <c r="M13" s="438"/>
      <c r="N13" s="438"/>
      <c r="O13" s="439"/>
      <c r="P13" s="420" t="s">
        <v>8</v>
      </c>
      <c r="Q13" s="7"/>
      <c r="R13" s="7"/>
      <c r="S13" s="7"/>
      <c r="T13" s="7"/>
      <c r="U13" s="7"/>
      <c r="V13" s="7"/>
    </row>
    <row r="14" spans="1:27" s="79" customFormat="1" ht="30.75" customHeight="1" thickBot="1" x14ac:dyDescent="0.3">
      <c r="A14" s="26" t="s">
        <v>10</v>
      </c>
      <c r="B14" s="26"/>
      <c r="C14" s="26" t="s">
        <v>11</v>
      </c>
      <c r="D14" s="27" t="s">
        <v>12</v>
      </c>
      <c r="E14" s="27" t="s">
        <v>13</v>
      </c>
      <c r="F14" s="28" t="s">
        <v>14</v>
      </c>
      <c r="G14" s="11">
        <v>30</v>
      </c>
      <c r="H14" s="12">
        <v>32</v>
      </c>
      <c r="I14" s="12">
        <v>35</v>
      </c>
      <c r="J14" s="13">
        <v>38</v>
      </c>
      <c r="K14" s="29">
        <v>50</v>
      </c>
      <c r="L14" s="30">
        <v>55</v>
      </c>
      <c r="M14" s="30">
        <v>41</v>
      </c>
      <c r="N14" s="30">
        <v>45</v>
      </c>
      <c r="O14" s="31">
        <v>6</v>
      </c>
      <c r="P14" s="440"/>
      <c r="Q14" s="7"/>
      <c r="R14" s="7"/>
      <c r="S14" s="7"/>
      <c r="T14" s="7"/>
      <c r="U14" s="7"/>
      <c r="V14" s="7"/>
    </row>
    <row r="15" spans="1:27" x14ac:dyDescent="0.25">
      <c r="A15" s="32"/>
      <c r="B15" s="33"/>
      <c r="C15" s="33"/>
      <c r="D15" s="34"/>
      <c r="E15" s="35"/>
      <c r="F15" s="35"/>
      <c r="G15" s="36"/>
      <c r="H15" s="36"/>
      <c r="I15" s="36"/>
      <c r="J15" s="36"/>
      <c r="K15" s="37"/>
      <c r="L15" s="37"/>
      <c r="M15" s="37"/>
      <c r="N15" s="37"/>
      <c r="O15" s="38"/>
      <c r="P15" s="39"/>
      <c r="Q15" s="7"/>
      <c r="R15" s="7"/>
      <c r="S15" s="7"/>
      <c r="T15" s="7"/>
      <c r="U15" s="7"/>
      <c r="V15" s="7"/>
      <c r="W15" s="79"/>
      <c r="X15" s="79"/>
      <c r="Y15" s="79"/>
      <c r="Z15" s="79"/>
      <c r="AA15" s="79"/>
    </row>
    <row r="16" spans="1:27" s="79" customFormat="1" x14ac:dyDescent="0.25">
      <c r="A16" s="41" t="s">
        <v>15</v>
      </c>
      <c r="B16" s="41"/>
      <c r="C16" s="418" t="s">
        <v>16</v>
      </c>
      <c r="D16" s="445"/>
      <c r="E16" s="42"/>
      <c r="F16" s="42"/>
      <c r="G16" s="43"/>
      <c r="H16" s="43"/>
      <c r="I16" s="43"/>
      <c r="J16" s="43"/>
      <c r="K16" s="43">
        <f>SUM(K17:K21)</f>
        <v>98895</v>
      </c>
      <c r="L16" s="43">
        <f>SUM(L17:L21)</f>
        <v>108196</v>
      </c>
      <c r="M16" s="43">
        <f>SUM(M17:M21)</f>
        <v>0</v>
      </c>
      <c r="N16" s="43">
        <f>SUM(N17:N21)</f>
        <v>9500</v>
      </c>
      <c r="O16" s="44">
        <f>SUM(O17:O21)</f>
        <v>20060</v>
      </c>
      <c r="P16" s="78">
        <f>SUM(K16:O16)</f>
        <v>236651</v>
      </c>
      <c r="Q16" s="7"/>
      <c r="R16" s="7"/>
      <c r="S16" s="7"/>
      <c r="T16" s="7"/>
      <c r="U16" s="7"/>
      <c r="V16" s="7"/>
    </row>
    <row r="17" spans="1:22" x14ac:dyDescent="0.25">
      <c r="A17" s="1"/>
      <c r="B17" s="1" t="s">
        <v>406</v>
      </c>
      <c r="C17" s="46" t="s">
        <v>17</v>
      </c>
      <c r="D17" s="47" t="s">
        <v>18</v>
      </c>
      <c r="F17" s="48"/>
      <c r="G17" s="15"/>
      <c r="H17" s="49"/>
      <c r="I17" s="15"/>
      <c r="J17" s="15"/>
      <c r="K17" s="15">
        <v>22822</v>
      </c>
      <c r="L17" s="15">
        <v>1682</v>
      </c>
      <c r="M17" s="15"/>
      <c r="N17" s="15"/>
      <c r="O17" s="50"/>
      <c r="P17" s="51"/>
    </row>
    <row r="18" spans="1:22" ht="30" x14ac:dyDescent="0.25">
      <c r="A18" s="46"/>
      <c r="B18" s="57" t="s">
        <v>406</v>
      </c>
      <c r="C18" s="46" t="s">
        <v>19</v>
      </c>
      <c r="D18" s="47" t="s">
        <v>20</v>
      </c>
      <c r="E18" s="110" t="s">
        <v>21</v>
      </c>
      <c r="F18" s="48" t="s">
        <v>22</v>
      </c>
      <c r="G18" s="15"/>
      <c r="H18" s="49">
        <v>3700</v>
      </c>
      <c r="I18" s="15"/>
      <c r="J18" s="15"/>
      <c r="K18" s="15">
        <v>64497</v>
      </c>
      <c r="L18" s="15">
        <v>12500</v>
      </c>
      <c r="M18" s="15"/>
      <c r="N18" s="15"/>
      <c r="O18" s="54">
        <v>60</v>
      </c>
      <c r="P18" s="51"/>
    </row>
    <row r="19" spans="1:22" ht="45" customHeight="1" x14ac:dyDescent="0.25">
      <c r="A19" s="46"/>
      <c r="B19" s="57" t="s">
        <v>406</v>
      </c>
      <c r="C19" s="46" t="s">
        <v>23</v>
      </c>
      <c r="D19" s="47" t="s">
        <v>24</v>
      </c>
      <c r="E19" s="48" t="s">
        <v>25</v>
      </c>
      <c r="F19" s="48" t="s">
        <v>26</v>
      </c>
      <c r="G19" s="15"/>
      <c r="H19" s="15"/>
      <c r="I19" s="15"/>
      <c r="J19" s="15"/>
      <c r="K19" s="15">
        <v>11576</v>
      </c>
      <c r="L19" s="15">
        <v>94014</v>
      </c>
      <c r="M19" s="15"/>
      <c r="N19" s="15"/>
      <c r="O19" s="50"/>
      <c r="P19" s="51"/>
    </row>
    <row r="20" spans="1:22" x14ac:dyDescent="0.25">
      <c r="A20" s="46"/>
      <c r="B20" s="57" t="s">
        <v>406</v>
      </c>
      <c r="C20" s="46" t="s">
        <v>27</v>
      </c>
      <c r="D20" s="47" t="s">
        <v>28</v>
      </c>
      <c r="E20" s="48"/>
      <c r="F20" s="48"/>
      <c r="G20" s="15"/>
      <c r="H20" s="15"/>
      <c r="I20" s="15"/>
      <c r="J20" s="15"/>
      <c r="K20" s="15"/>
      <c r="L20" s="15"/>
      <c r="M20" s="15"/>
      <c r="N20" s="15"/>
      <c r="O20" s="50">
        <v>20000</v>
      </c>
      <c r="P20" s="51"/>
    </row>
    <row r="21" spans="1:22" x14ac:dyDescent="0.25">
      <c r="A21" s="46"/>
      <c r="B21" s="57" t="s">
        <v>406</v>
      </c>
      <c r="C21" s="46" t="s">
        <v>29</v>
      </c>
      <c r="D21" s="47" t="s">
        <v>30</v>
      </c>
      <c r="E21" s="48"/>
      <c r="F21" s="48"/>
      <c r="G21" s="15"/>
      <c r="H21" s="15"/>
      <c r="I21" s="15"/>
      <c r="J21" s="15"/>
      <c r="K21" s="15"/>
      <c r="L21" s="15"/>
      <c r="M21" s="15"/>
      <c r="N21" s="15">
        <v>9500</v>
      </c>
      <c r="O21" s="50"/>
      <c r="P21" s="51"/>
    </row>
    <row r="22" spans="1:22" x14ac:dyDescent="0.25">
      <c r="A22" s="41" t="s">
        <v>31</v>
      </c>
      <c r="B22" s="41" t="s">
        <v>406</v>
      </c>
      <c r="C22" s="418" t="s">
        <v>32</v>
      </c>
      <c r="D22" s="419"/>
      <c r="E22" s="42"/>
      <c r="F22" s="42"/>
      <c r="G22" s="43"/>
      <c r="H22" s="43"/>
      <c r="I22" s="43"/>
      <c r="J22" s="43"/>
      <c r="K22" s="43">
        <f>SUM(K23:K23)</f>
        <v>0</v>
      </c>
      <c r="L22" s="43">
        <f>SUM(L23:L23)</f>
        <v>0</v>
      </c>
      <c r="M22" s="43">
        <f>SUM(M23:M23)</f>
        <v>0</v>
      </c>
      <c r="N22" s="43">
        <f>SUM(N23:N23)</f>
        <v>959</v>
      </c>
      <c r="O22" s="44">
        <f>SUM(O23:O23)</f>
        <v>0</v>
      </c>
      <c r="P22" s="45">
        <f>SUM(K22:O22)</f>
        <v>959</v>
      </c>
      <c r="Q22" s="7"/>
      <c r="R22" s="7"/>
      <c r="S22" s="7"/>
      <c r="T22" s="7"/>
      <c r="U22" s="7"/>
      <c r="V22" s="7"/>
    </row>
    <row r="23" spans="1:22" x14ac:dyDescent="0.25">
      <c r="A23" s="46"/>
      <c r="B23" s="57" t="s">
        <v>406</v>
      </c>
      <c r="C23" s="57" t="s">
        <v>33</v>
      </c>
      <c r="D23" s="52" t="s">
        <v>34</v>
      </c>
      <c r="E23" s="48"/>
      <c r="F23" s="48"/>
      <c r="G23" s="15"/>
      <c r="H23" s="15"/>
      <c r="I23" s="15"/>
      <c r="J23" s="15"/>
      <c r="K23" s="15"/>
      <c r="L23" s="15"/>
      <c r="M23" s="49"/>
      <c r="N23" s="49">
        <v>959</v>
      </c>
      <c r="O23" s="50"/>
      <c r="P23" s="56"/>
    </row>
    <row r="24" spans="1:22" x14ac:dyDescent="0.25">
      <c r="A24" s="41" t="s">
        <v>35</v>
      </c>
      <c r="B24" s="41" t="s">
        <v>406</v>
      </c>
      <c r="C24" s="418" t="s">
        <v>36</v>
      </c>
      <c r="D24" s="419"/>
      <c r="E24" s="42"/>
      <c r="F24" s="42"/>
      <c r="G24" s="43"/>
      <c r="H24" s="43"/>
      <c r="I24" s="43"/>
      <c r="J24" s="43"/>
      <c r="K24" s="58">
        <f>SUM(K25:K30)</f>
        <v>64993</v>
      </c>
      <c r="L24" s="43">
        <f>SUM(L25:L30)</f>
        <v>102701</v>
      </c>
      <c r="M24" s="43">
        <f>SUM(M25:M30)</f>
        <v>0</v>
      </c>
      <c r="N24" s="43">
        <f>SUM(N25:N30)</f>
        <v>50000</v>
      </c>
      <c r="O24" s="44">
        <f>SUM(O25:O30)</f>
        <v>0</v>
      </c>
      <c r="P24" s="45">
        <f>SUM(K24:O24)</f>
        <v>217694</v>
      </c>
      <c r="Q24" s="7"/>
      <c r="R24" s="7"/>
      <c r="S24" s="7"/>
      <c r="T24" s="7"/>
      <c r="U24" s="7"/>
      <c r="V24" s="7"/>
    </row>
    <row r="25" spans="1:22" x14ac:dyDescent="0.25">
      <c r="A25" s="46"/>
      <c r="B25" s="57" t="s">
        <v>406</v>
      </c>
      <c r="C25" s="57" t="s">
        <v>37</v>
      </c>
      <c r="D25" s="52" t="s">
        <v>38</v>
      </c>
      <c r="E25" s="48"/>
      <c r="F25" s="48"/>
      <c r="G25" s="15"/>
      <c r="H25" s="15"/>
      <c r="I25" s="15"/>
      <c r="J25" s="15"/>
      <c r="K25" s="49">
        <v>21499</v>
      </c>
      <c r="L25" s="49">
        <v>1703</v>
      </c>
      <c r="M25" s="15"/>
      <c r="N25" s="15"/>
      <c r="O25" s="50"/>
      <c r="P25" s="51"/>
    </row>
    <row r="26" spans="1:22" x14ac:dyDescent="0.25">
      <c r="A26" s="46"/>
      <c r="B26" s="57" t="s">
        <v>406</v>
      </c>
      <c r="C26" s="57" t="s">
        <v>39</v>
      </c>
      <c r="D26" s="52" t="s">
        <v>40</v>
      </c>
      <c r="E26" s="48"/>
      <c r="F26" s="48"/>
      <c r="G26" s="15"/>
      <c r="H26" s="15"/>
      <c r="I26" s="15"/>
      <c r="J26" s="15"/>
      <c r="K26" s="15"/>
      <c r="L26" s="49">
        <v>63085</v>
      </c>
      <c r="M26" s="15"/>
      <c r="N26" s="15"/>
      <c r="O26" s="50"/>
      <c r="P26" s="51"/>
    </row>
    <row r="27" spans="1:22" x14ac:dyDescent="0.25">
      <c r="A27" s="46"/>
      <c r="B27" s="57" t="s">
        <v>406</v>
      </c>
      <c r="C27" s="57" t="s">
        <v>41</v>
      </c>
      <c r="D27" s="52" t="s">
        <v>42</v>
      </c>
      <c r="E27" s="48"/>
      <c r="F27" s="48"/>
      <c r="G27" s="15"/>
      <c r="H27" s="15"/>
      <c r="I27" s="15"/>
      <c r="J27" s="15"/>
      <c r="K27" s="49">
        <v>14884</v>
      </c>
      <c r="L27" s="49">
        <v>9600</v>
      </c>
      <c r="M27" s="15"/>
      <c r="N27" s="15"/>
      <c r="O27" s="50"/>
      <c r="P27" s="51"/>
    </row>
    <row r="28" spans="1:22" x14ac:dyDescent="0.25">
      <c r="A28" s="46"/>
      <c r="B28" s="57" t="s">
        <v>406</v>
      </c>
      <c r="C28" s="57" t="s">
        <v>43</v>
      </c>
      <c r="D28" s="52" t="s">
        <v>44</v>
      </c>
      <c r="E28" s="48"/>
      <c r="F28" s="48"/>
      <c r="G28" s="15"/>
      <c r="H28" s="15"/>
      <c r="I28" s="15"/>
      <c r="J28" s="15"/>
      <c r="K28" s="15"/>
      <c r="L28" s="49">
        <v>5000</v>
      </c>
      <c r="M28" s="15"/>
      <c r="N28" s="49">
        <v>40000</v>
      </c>
      <c r="O28" s="50"/>
      <c r="P28" s="51"/>
    </row>
    <row r="29" spans="1:22" x14ac:dyDescent="0.25">
      <c r="A29" s="46"/>
      <c r="B29" s="57" t="s">
        <v>406</v>
      </c>
      <c r="C29" s="57" t="s">
        <v>45</v>
      </c>
      <c r="D29" s="111" t="s">
        <v>46</v>
      </c>
      <c r="E29" s="48"/>
      <c r="F29" s="48"/>
      <c r="G29" s="15"/>
      <c r="H29" s="15"/>
      <c r="I29" s="15"/>
      <c r="J29" s="15"/>
      <c r="K29" s="49">
        <v>28610</v>
      </c>
      <c r="L29" s="49">
        <v>23313</v>
      </c>
      <c r="M29" s="15"/>
      <c r="N29" s="15"/>
      <c r="O29" s="50"/>
      <c r="P29" s="51"/>
    </row>
    <row r="30" spans="1:22" x14ac:dyDescent="0.25">
      <c r="A30" s="46"/>
      <c r="B30" s="57" t="s">
        <v>406</v>
      </c>
      <c r="C30" s="57" t="s">
        <v>45</v>
      </c>
      <c r="D30" s="52" t="s">
        <v>47</v>
      </c>
      <c r="E30" s="48"/>
      <c r="F30" s="48"/>
      <c r="G30" s="15"/>
      <c r="H30" s="15"/>
      <c r="I30" s="15"/>
      <c r="J30" s="15"/>
      <c r="K30" s="15"/>
      <c r="L30" s="15"/>
      <c r="M30" s="15"/>
      <c r="N30" s="49">
        <v>10000</v>
      </c>
      <c r="O30" s="50"/>
      <c r="P30" s="51"/>
    </row>
    <row r="31" spans="1:22" x14ac:dyDescent="0.25">
      <c r="A31" s="41" t="s">
        <v>48</v>
      </c>
      <c r="B31" s="41" t="s">
        <v>406</v>
      </c>
      <c r="C31" s="418" t="s">
        <v>49</v>
      </c>
      <c r="D31" s="419"/>
      <c r="E31" s="42"/>
      <c r="F31" s="42"/>
      <c r="G31" s="43"/>
      <c r="H31" s="43"/>
      <c r="I31" s="43"/>
      <c r="J31" s="43"/>
      <c r="K31" s="43">
        <f>SUM(K32:K32)</f>
        <v>3556</v>
      </c>
      <c r="L31" s="43">
        <f>SUM(L32:L32)</f>
        <v>4400</v>
      </c>
      <c r="M31" s="43">
        <f>SUM(M32:M32)</f>
        <v>0</v>
      </c>
      <c r="N31" s="43">
        <f>SUM(N32:N32)</f>
        <v>0</v>
      </c>
      <c r="O31" s="44">
        <f>SUM(O32:O32)</f>
        <v>0</v>
      </c>
      <c r="P31" s="45">
        <f>SUM(K31:O31)</f>
        <v>7956</v>
      </c>
      <c r="Q31" s="7"/>
      <c r="R31" s="7"/>
      <c r="S31" s="7"/>
      <c r="T31" s="7"/>
      <c r="U31" s="7"/>
      <c r="V31" s="7"/>
    </row>
    <row r="32" spans="1:22" x14ac:dyDescent="0.25">
      <c r="A32" s="46"/>
      <c r="B32" s="57" t="s">
        <v>406</v>
      </c>
      <c r="C32" s="60" t="s">
        <v>50</v>
      </c>
      <c r="D32" s="61" t="s">
        <v>51</v>
      </c>
      <c r="E32" s="35"/>
      <c r="F32" s="35"/>
      <c r="G32" s="62"/>
      <c r="H32" s="62"/>
      <c r="I32" s="62"/>
      <c r="J32" s="62"/>
      <c r="K32" s="49">
        <v>3556</v>
      </c>
      <c r="L32" s="49">
        <v>4400</v>
      </c>
      <c r="M32" s="62"/>
      <c r="N32" s="62"/>
      <c r="O32" s="63"/>
      <c r="P32" s="39"/>
      <c r="Q32" s="7"/>
      <c r="R32" s="7"/>
      <c r="S32" s="7"/>
      <c r="T32" s="7"/>
      <c r="U32" s="7"/>
      <c r="V32" s="7"/>
    </row>
    <row r="33" spans="1:22" x14ac:dyDescent="0.25">
      <c r="A33" s="41" t="s">
        <v>52</v>
      </c>
      <c r="B33" s="41" t="s">
        <v>406</v>
      </c>
      <c r="C33" s="418" t="s">
        <v>53</v>
      </c>
      <c r="D33" s="419"/>
      <c r="E33" s="42"/>
      <c r="F33" s="42"/>
      <c r="G33" s="43"/>
      <c r="H33" s="43"/>
      <c r="I33" s="43"/>
      <c r="J33" s="43"/>
      <c r="K33" s="43">
        <f t="shared" ref="K33:O33" si="0">SUM(K34:K36)</f>
        <v>7773</v>
      </c>
      <c r="L33" s="43">
        <f t="shared" si="0"/>
        <v>70312</v>
      </c>
      <c r="M33" s="43">
        <f t="shared" si="0"/>
        <v>0</v>
      </c>
      <c r="N33" s="43">
        <f t="shared" si="0"/>
        <v>0</v>
      </c>
      <c r="O33" s="44">
        <f t="shared" si="0"/>
        <v>0</v>
      </c>
      <c r="P33" s="45">
        <f>SUM(K33:O33)</f>
        <v>78085</v>
      </c>
      <c r="Q33" s="7"/>
      <c r="R33" s="7"/>
      <c r="S33" s="7"/>
      <c r="T33" s="7"/>
      <c r="U33" s="7"/>
      <c r="V33" s="7"/>
    </row>
    <row r="34" spans="1:22" x14ac:dyDescent="0.25">
      <c r="A34" s="46"/>
      <c r="B34" s="57" t="s">
        <v>406</v>
      </c>
      <c r="C34" s="60" t="s">
        <v>54</v>
      </c>
      <c r="D34" s="61" t="s">
        <v>55</v>
      </c>
      <c r="E34" s="48"/>
      <c r="F34" s="48"/>
      <c r="G34" s="15"/>
      <c r="H34" s="15"/>
      <c r="I34" s="15"/>
      <c r="J34" s="15"/>
      <c r="K34" s="15"/>
      <c r="L34" s="49">
        <v>1500</v>
      </c>
      <c r="M34" s="15"/>
      <c r="N34" s="15"/>
      <c r="O34" s="50"/>
      <c r="P34" s="51"/>
      <c r="Q34" s="67"/>
      <c r="R34" s="67"/>
      <c r="S34" s="67"/>
      <c r="T34" s="67"/>
      <c r="U34" s="67"/>
      <c r="V34" s="67"/>
    </row>
    <row r="35" spans="1:22" ht="31.5" customHeight="1" x14ac:dyDescent="0.25">
      <c r="A35" s="46"/>
      <c r="B35" s="57" t="s">
        <v>406</v>
      </c>
      <c r="C35" s="60" t="s">
        <v>56</v>
      </c>
      <c r="D35" s="61" t="s">
        <v>57</v>
      </c>
      <c r="E35" s="48"/>
      <c r="F35" s="48"/>
      <c r="G35" s="15"/>
      <c r="H35" s="15"/>
      <c r="I35" s="15"/>
      <c r="J35" s="15"/>
      <c r="K35" s="49">
        <v>7773</v>
      </c>
      <c r="L35" s="49">
        <v>8203</v>
      </c>
      <c r="M35" s="15"/>
      <c r="N35" s="15"/>
      <c r="O35" s="50"/>
      <c r="P35" s="51"/>
      <c r="Q35" s="67"/>
      <c r="R35" s="67"/>
      <c r="S35" s="67"/>
      <c r="T35" s="67"/>
      <c r="U35" s="67"/>
      <c r="V35" s="67"/>
    </row>
    <row r="36" spans="1:22" ht="30" x14ac:dyDescent="0.25">
      <c r="A36" s="46"/>
      <c r="B36" s="57" t="s">
        <v>406</v>
      </c>
      <c r="C36" s="60" t="s">
        <v>56</v>
      </c>
      <c r="D36" s="61" t="s">
        <v>58</v>
      </c>
      <c r="E36" s="53" t="s">
        <v>59</v>
      </c>
      <c r="F36" s="48"/>
      <c r="G36" s="15"/>
      <c r="H36" s="49">
        <v>7163</v>
      </c>
      <c r="I36" s="15"/>
      <c r="J36" s="15"/>
      <c r="K36" s="15"/>
      <c r="L36" s="49">
        <v>60609</v>
      </c>
      <c r="M36" s="15"/>
      <c r="N36" s="15"/>
      <c r="O36" s="50"/>
      <c r="P36" s="51"/>
      <c r="Q36" s="67"/>
      <c r="R36" s="67"/>
      <c r="S36" s="67"/>
      <c r="T36" s="67"/>
      <c r="U36" s="67"/>
      <c r="V36" s="67"/>
    </row>
    <row r="37" spans="1:22" x14ac:dyDescent="0.25">
      <c r="A37" s="41" t="s">
        <v>60</v>
      </c>
      <c r="B37" s="41" t="s">
        <v>406</v>
      </c>
      <c r="C37" s="418" t="s">
        <v>61</v>
      </c>
      <c r="D37" s="419"/>
      <c r="E37" s="42"/>
      <c r="F37" s="42"/>
      <c r="G37" s="43"/>
      <c r="H37" s="43"/>
      <c r="I37" s="43"/>
      <c r="J37" s="43"/>
      <c r="K37" s="43">
        <f t="shared" ref="K37:O37" si="1">SUM(K38:K40)</f>
        <v>0</v>
      </c>
      <c r="L37" s="43">
        <f t="shared" si="1"/>
        <v>0</v>
      </c>
      <c r="M37" s="43">
        <f t="shared" si="1"/>
        <v>0</v>
      </c>
      <c r="N37" s="43">
        <f t="shared" si="1"/>
        <v>0</v>
      </c>
      <c r="O37" s="44">
        <f t="shared" si="1"/>
        <v>0</v>
      </c>
      <c r="P37" s="45">
        <f>SUM(K37:O37)</f>
        <v>0</v>
      </c>
      <c r="Q37" s="7"/>
      <c r="R37" s="7"/>
      <c r="S37" s="7"/>
      <c r="T37" s="7"/>
      <c r="U37" s="7"/>
      <c r="V37" s="7"/>
    </row>
    <row r="38" spans="1:22" x14ac:dyDescent="0.25">
      <c r="A38" s="46"/>
      <c r="B38" s="57" t="s">
        <v>406</v>
      </c>
      <c r="C38" s="65"/>
      <c r="D38" s="66"/>
      <c r="E38" s="35"/>
      <c r="F38" s="35"/>
      <c r="G38" s="62"/>
      <c r="H38" s="62"/>
      <c r="I38" s="62"/>
      <c r="J38" s="62"/>
      <c r="K38" s="62"/>
      <c r="L38" s="62"/>
      <c r="M38" s="62"/>
      <c r="N38" s="62"/>
      <c r="O38" s="63"/>
      <c r="P38" s="39"/>
      <c r="Q38" s="7"/>
      <c r="R38" s="7"/>
      <c r="S38" s="7"/>
      <c r="T38" s="7"/>
      <c r="U38" s="7"/>
      <c r="V38" s="7"/>
    </row>
    <row r="39" spans="1:22" x14ac:dyDescent="0.25">
      <c r="A39" s="46"/>
      <c r="B39" s="57" t="s">
        <v>406</v>
      </c>
      <c r="C39" s="65"/>
      <c r="D39" s="66"/>
      <c r="E39" s="35"/>
      <c r="F39" s="35"/>
      <c r="G39" s="62"/>
      <c r="H39" s="62"/>
      <c r="I39" s="62"/>
      <c r="J39" s="62"/>
      <c r="K39" s="62"/>
      <c r="L39" s="62"/>
      <c r="M39" s="62"/>
      <c r="N39" s="62"/>
      <c r="O39" s="63"/>
      <c r="P39" s="39"/>
      <c r="Q39" s="7"/>
      <c r="R39" s="7"/>
      <c r="S39" s="7"/>
      <c r="T39" s="7"/>
      <c r="U39" s="7"/>
      <c r="V39" s="7"/>
    </row>
    <row r="40" spans="1:22" x14ac:dyDescent="0.25">
      <c r="A40" s="46"/>
      <c r="B40" s="57" t="s">
        <v>406</v>
      </c>
      <c r="C40" s="65"/>
      <c r="D40" s="66"/>
      <c r="E40" s="35"/>
      <c r="F40" s="35"/>
      <c r="G40" s="62"/>
      <c r="H40" s="62"/>
      <c r="I40" s="62"/>
      <c r="J40" s="62"/>
      <c r="K40" s="62"/>
      <c r="L40" s="62"/>
      <c r="M40" s="62"/>
      <c r="N40" s="62"/>
      <c r="O40" s="63"/>
      <c r="P40" s="39"/>
      <c r="Q40" s="7"/>
      <c r="R40" s="7"/>
      <c r="S40" s="7"/>
      <c r="T40" s="7"/>
      <c r="U40" s="7"/>
      <c r="V40" s="7"/>
    </row>
    <row r="41" spans="1:22" x14ac:dyDescent="0.25">
      <c r="A41" s="41" t="s">
        <v>62</v>
      </c>
      <c r="B41" s="41" t="s">
        <v>406</v>
      </c>
      <c r="C41" s="418" t="s">
        <v>63</v>
      </c>
      <c r="D41" s="419"/>
      <c r="E41" s="42"/>
      <c r="F41" s="42"/>
      <c r="G41" s="43"/>
      <c r="H41" s="43"/>
      <c r="I41" s="43"/>
      <c r="J41" s="43"/>
      <c r="K41" s="43">
        <f>SUM(K42:K50)</f>
        <v>125189</v>
      </c>
      <c r="L41" s="43">
        <f>SUM(L42:L50)</f>
        <v>57217</v>
      </c>
      <c r="M41" s="43">
        <f>SUM(M42:M50)</f>
        <v>0</v>
      </c>
      <c r="N41" s="43">
        <f>SUM(N42:N50)</f>
        <v>8000</v>
      </c>
      <c r="O41" s="43">
        <f>SUM(O42:O50)</f>
        <v>0</v>
      </c>
      <c r="P41" s="45">
        <f>SUM(K41:O41)</f>
        <v>190406</v>
      </c>
      <c r="Q41" s="7"/>
      <c r="R41" s="7"/>
      <c r="S41" s="7"/>
      <c r="T41" s="7"/>
      <c r="U41" s="7"/>
      <c r="V41" s="7"/>
    </row>
    <row r="42" spans="1:22" x14ac:dyDescent="0.25">
      <c r="A42" s="46"/>
      <c r="B42" s="57" t="s">
        <v>406</v>
      </c>
      <c r="C42" s="60" t="s">
        <v>64</v>
      </c>
      <c r="D42" s="52" t="s">
        <v>65</v>
      </c>
      <c r="E42" s="47"/>
      <c r="F42" s="48"/>
      <c r="G42" s="15"/>
      <c r="H42" s="15"/>
      <c r="I42" s="15"/>
      <c r="J42" s="15"/>
      <c r="K42" s="49">
        <v>20341</v>
      </c>
      <c r="L42" s="49">
        <v>5410</v>
      </c>
      <c r="M42" s="15"/>
      <c r="N42" s="15"/>
      <c r="O42" s="50"/>
      <c r="P42" s="51"/>
      <c r="Q42" s="67"/>
      <c r="R42" s="67"/>
      <c r="S42" s="67"/>
      <c r="T42" s="67"/>
      <c r="U42" s="67"/>
      <c r="V42" s="67"/>
    </row>
    <row r="43" spans="1:22" x14ac:dyDescent="0.25">
      <c r="A43" s="46"/>
      <c r="B43" s="57" t="s">
        <v>406</v>
      </c>
      <c r="C43" s="60" t="s">
        <v>64</v>
      </c>
      <c r="D43" s="52" t="s">
        <v>66</v>
      </c>
      <c r="E43" s="47"/>
      <c r="F43" s="48"/>
      <c r="G43" s="15"/>
      <c r="H43" s="15"/>
      <c r="I43" s="15"/>
      <c r="J43" s="15"/>
      <c r="K43" s="49">
        <v>20341</v>
      </c>
      <c r="L43" s="49">
        <v>6295</v>
      </c>
      <c r="M43" s="15"/>
      <c r="N43" s="15"/>
      <c r="O43" s="50"/>
      <c r="P43" s="51"/>
      <c r="Q43" s="67"/>
      <c r="R43" s="67"/>
      <c r="S43" s="67"/>
      <c r="T43" s="67"/>
      <c r="U43" s="67"/>
      <c r="V43" s="67"/>
    </row>
    <row r="44" spans="1:22" x14ac:dyDescent="0.25">
      <c r="A44" s="46"/>
      <c r="B44" s="57" t="s">
        <v>406</v>
      </c>
      <c r="C44" s="60" t="s">
        <v>67</v>
      </c>
      <c r="D44" s="52" t="s">
        <v>68</v>
      </c>
      <c r="E44" s="47"/>
      <c r="F44" s="48"/>
      <c r="G44" s="15"/>
      <c r="H44" s="15"/>
      <c r="I44" s="15"/>
      <c r="J44" s="15"/>
      <c r="K44" s="49">
        <v>13230</v>
      </c>
      <c r="L44" s="49">
        <v>3366</v>
      </c>
      <c r="M44" s="15"/>
      <c r="N44" s="15"/>
      <c r="O44" s="50"/>
      <c r="P44" s="51"/>
      <c r="Q44" s="67"/>
      <c r="R44" s="67"/>
      <c r="S44" s="67"/>
      <c r="T44" s="67"/>
      <c r="U44" s="67"/>
      <c r="V44" s="67"/>
    </row>
    <row r="45" spans="1:22" x14ac:dyDescent="0.25">
      <c r="A45" s="46"/>
      <c r="B45" s="57" t="s">
        <v>406</v>
      </c>
      <c r="C45" s="60" t="s">
        <v>69</v>
      </c>
      <c r="D45" s="52" t="s">
        <v>70</v>
      </c>
      <c r="E45" s="47"/>
      <c r="F45" s="48"/>
      <c r="G45" s="15"/>
      <c r="H45" s="15"/>
      <c r="I45" s="15"/>
      <c r="J45" s="15"/>
      <c r="K45" s="15"/>
      <c r="L45" s="49">
        <v>2600</v>
      </c>
      <c r="M45" s="15"/>
      <c r="N45" s="49">
        <v>5000</v>
      </c>
      <c r="O45" s="50"/>
      <c r="P45" s="51"/>
      <c r="Q45" s="67"/>
      <c r="R45" s="67"/>
      <c r="S45" s="67"/>
      <c r="T45" s="67"/>
      <c r="U45" s="67"/>
      <c r="V45" s="67"/>
    </row>
    <row r="46" spans="1:22" x14ac:dyDescent="0.25">
      <c r="A46" s="46"/>
      <c r="B46" s="57" t="s">
        <v>406</v>
      </c>
      <c r="C46" s="60" t="s">
        <v>71</v>
      </c>
      <c r="D46" s="52" t="s">
        <v>72</v>
      </c>
      <c r="E46" s="47"/>
      <c r="F46" s="48"/>
      <c r="G46" s="15"/>
      <c r="H46" s="15"/>
      <c r="I46" s="15"/>
      <c r="J46" s="15"/>
      <c r="K46" s="49">
        <v>25633</v>
      </c>
      <c r="L46" s="49">
        <v>7746</v>
      </c>
      <c r="M46" s="15"/>
      <c r="N46" s="15"/>
      <c r="O46" s="50"/>
      <c r="P46" s="51"/>
      <c r="Q46" s="67"/>
      <c r="R46" s="67"/>
      <c r="S46" s="67"/>
      <c r="T46" s="67"/>
      <c r="U46" s="67"/>
      <c r="V46" s="67"/>
    </row>
    <row r="47" spans="1:22" x14ac:dyDescent="0.25">
      <c r="A47" s="46"/>
      <c r="B47" s="57" t="s">
        <v>406</v>
      </c>
      <c r="C47" s="60" t="s">
        <v>73</v>
      </c>
      <c r="D47" s="52" t="s">
        <v>74</v>
      </c>
      <c r="E47" s="52" t="s">
        <v>75</v>
      </c>
      <c r="F47" s="48"/>
      <c r="G47" s="49"/>
      <c r="H47" s="49">
        <v>400</v>
      </c>
      <c r="I47" s="15"/>
      <c r="J47" s="15"/>
      <c r="K47" s="49">
        <v>40352</v>
      </c>
      <c r="L47" s="49">
        <v>25300</v>
      </c>
      <c r="M47" s="15"/>
      <c r="N47" s="15"/>
      <c r="O47" s="50"/>
      <c r="P47" s="51"/>
      <c r="Q47" s="67"/>
      <c r="R47" s="67"/>
      <c r="S47" s="67"/>
      <c r="T47" s="67"/>
      <c r="U47" s="67"/>
      <c r="V47" s="67"/>
    </row>
    <row r="48" spans="1:22" x14ac:dyDescent="0.25">
      <c r="A48" s="46"/>
      <c r="B48" s="57" t="s">
        <v>406</v>
      </c>
      <c r="C48" s="60" t="s">
        <v>76</v>
      </c>
      <c r="D48" s="52" t="s">
        <v>77</v>
      </c>
      <c r="E48" s="47"/>
      <c r="F48" s="48"/>
      <c r="G48" s="15"/>
      <c r="H48" s="15"/>
      <c r="I48" s="15"/>
      <c r="J48" s="15"/>
      <c r="K48" s="15"/>
      <c r="L48" s="15"/>
      <c r="M48" s="15"/>
      <c r="N48" s="49">
        <v>2000</v>
      </c>
      <c r="O48" s="50"/>
      <c r="P48" s="51"/>
      <c r="Q48" s="67"/>
      <c r="R48" s="67"/>
      <c r="S48" s="67"/>
      <c r="T48" s="67"/>
      <c r="U48" s="67"/>
      <c r="V48" s="67"/>
    </row>
    <row r="49" spans="1:22" x14ac:dyDescent="0.25">
      <c r="A49" s="46"/>
      <c r="B49" s="57" t="s">
        <v>406</v>
      </c>
      <c r="C49" s="60" t="s">
        <v>78</v>
      </c>
      <c r="D49" s="52" t="s">
        <v>79</v>
      </c>
      <c r="E49" s="47"/>
      <c r="F49" s="48"/>
      <c r="G49" s="15"/>
      <c r="H49" s="15"/>
      <c r="I49" s="15"/>
      <c r="J49" s="15"/>
      <c r="K49" s="49">
        <v>5292</v>
      </c>
      <c r="L49" s="49">
        <v>6500</v>
      </c>
      <c r="M49" s="15"/>
      <c r="N49" s="15"/>
      <c r="O49" s="50"/>
      <c r="P49" s="51"/>
      <c r="Q49" s="67"/>
      <c r="R49" s="67"/>
      <c r="S49" s="67"/>
      <c r="T49" s="67"/>
      <c r="U49" s="67"/>
      <c r="V49" s="67"/>
    </row>
    <row r="50" spans="1:22" x14ac:dyDescent="0.25">
      <c r="A50" s="46"/>
      <c r="B50" s="57" t="s">
        <v>406</v>
      </c>
      <c r="C50" s="60" t="s">
        <v>80</v>
      </c>
      <c r="D50" s="52" t="s">
        <v>81</v>
      </c>
      <c r="E50" s="47"/>
      <c r="F50" s="48"/>
      <c r="G50" s="15"/>
      <c r="H50" s="15"/>
      <c r="I50" s="15"/>
      <c r="J50" s="15"/>
      <c r="K50" s="15"/>
      <c r="L50" s="15"/>
      <c r="M50" s="15"/>
      <c r="N50" s="49">
        <v>1000</v>
      </c>
      <c r="O50" s="50"/>
      <c r="P50" s="51"/>
      <c r="Q50" s="67"/>
      <c r="R50" s="67"/>
      <c r="S50" s="67"/>
      <c r="T50" s="67"/>
      <c r="U50" s="67"/>
      <c r="V50" s="67"/>
    </row>
    <row r="51" spans="1:22" x14ac:dyDescent="0.25">
      <c r="A51" s="41" t="s">
        <v>82</v>
      </c>
      <c r="B51" s="41" t="s">
        <v>406</v>
      </c>
      <c r="C51" s="418" t="s">
        <v>83</v>
      </c>
      <c r="D51" s="419"/>
      <c r="E51" s="42"/>
      <c r="F51" s="43"/>
      <c r="G51" s="43"/>
      <c r="H51" s="43"/>
      <c r="I51" s="43"/>
      <c r="J51" s="43"/>
      <c r="K51" s="43">
        <f>SUM(K52:K61)</f>
        <v>974296</v>
      </c>
      <c r="L51" s="43">
        <f>SUM(L52:L61)</f>
        <v>321652</v>
      </c>
      <c r="M51" s="43">
        <f>SUM(M52:M61)</f>
        <v>8000</v>
      </c>
      <c r="N51" s="43">
        <f>SUM(N52:N61)</f>
        <v>0</v>
      </c>
      <c r="O51" s="43">
        <f>SUM(O52:O61)</f>
        <v>0</v>
      </c>
      <c r="P51" s="45">
        <f>SUM(K51:O51)</f>
        <v>1303948</v>
      </c>
      <c r="Q51" s="7"/>
      <c r="R51" s="7"/>
      <c r="S51" s="7"/>
      <c r="T51" s="7"/>
      <c r="U51" s="7"/>
      <c r="V51" s="7"/>
    </row>
    <row r="52" spans="1:22" x14ac:dyDescent="0.25">
      <c r="A52" s="46"/>
      <c r="B52" s="57" t="s">
        <v>406</v>
      </c>
      <c r="C52" s="69" t="s">
        <v>84</v>
      </c>
      <c r="D52" s="59" t="s">
        <v>85</v>
      </c>
      <c r="E52" s="59" t="s">
        <v>86</v>
      </c>
      <c r="F52" s="48"/>
      <c r="G52" s="49"/>
      <c r="H52" s="49">
        <v>45161</v>
      </c>
      <c r="I52" s="15"/>
      <c r="J52" s="15"/>
      <c r="K52" s="49">
        <v>318631</v>
      </c>
      <c r="L52" s="49">
        <v>98036</v>
      </c>
      <c r="M52" s="15"/>
      <c r="N52" s="15"/>
      <c r="O52" s="50"/>
      <c r="P52" s="51"/>
    </row>
    <row r="53" spans="1:22" ht="30" x14ac:dyDescent="0.25">
      <c r="A53" s="46"/>
      <c r="B53" s="57" t="s">
        <v>406</v>
      </c>
      <c r="C53" s="70"/>
      <c r="D53" s="52"/>
      <c r="E53" s="53" t="s">
        <v>87</v>
      </c>
      <c r="F53" s="48"/>
      <c r="G53" s="15"/>
      <c r="H53" s="49">
        <v>20955</v>
      </c>
      <c r="I53" s="15"/>
      <c r="J53" s="15"/>
      <c r="K53" s="15"/>
      <c r="L53" s="49"/>
      <c r="M53" s="15"/>
      <c r="N53" s="15"/>
      <c r="O53" s="50"/>
      <c r="P53" s="51"/>
    </row>
    <row r="54" spans="1:22" ht="30" x14ac:dyDescent="0.25">
      <c r="A54" s="46"/>
      <c r="B54" s="57" t="s">
        <v>406</v>
      </c>
      <c r="C54" s="70" t="s">
        <v>84</v>
      </c>
      <c r="D54" s="52" t="s">
        <v>88</v>
      </c>
      <c r="E54" s="53" t="s">
        <v>89</v>
      </c>
      <c r="F54" s="48"/>
      <c r="G54" s="15"/>
      <c r="H54" s="49">
        <v>15850</v>
      </c>
      <c r="I54" s="15"/>
      <c r="J54" s="15"/>
      <c r="K54" s="15"/>
      <c r="L54" s="49">
        <v>24000</v>
      </c>
      <c r="M54" s="15"/>
      <c r="N54" s="15"/>
      <c r="O54" s="50"/>
      <c r="P54" s="51"/>
    </row>
    <row r="55" spans="1:22" ht="90" x14ac:dyDescent="0.25">
      <c r="A55" s="46"/>
      <c r="B55" s="57" t="s">
        <v>406</v>
      </c>
      <c r="C55" s="70" t="s">
        <v>90</v>
      </c>
      <c r="D55" s="52" t="s">
        <v>91</v>
      </c>
      <c r="E55" s="53" t="s">
        <v>92</v>
      </c>
      <c r="F55" s="48"/>
      <c r="G55" s="15"/>
      <c r="H55" s="15"/>
      <c r="I55" s="15"/>
      <c r="J55" s="15"/>
      <c r="K55" s="49">
        <v>243028</v>
      </c>
      <c r="L55" s="49">
        <v>108769</v>
      </c>
      <c r="M55" s="15"/>
      <c r="N55" s="15"/>
      <c r="O55" s="50"/>
      <c r="P55" s="51"/>
    </row>
    <row r="56" spans="1:22" ht="30" x14ac:dyDescent="0.25">
      <c r="A56" s="46"/>
      <c r="B56" s="57" t="s">
        <v>406</v>
      </c>
      <c r="C56" s="70"/>
      <c r="D56" s="52"/>
      <c r="E56" s="53" t="s">
        <v>93</v>
      </c>
      <c r="F56" s="48"/>
      <c r="G56" s="15"/>
      <c r="H56" s="49">
        <v>6300</v>
      </c>
      <c r="I56" s="15"/>
      <c r="J56" s="15"/>
      <c r="K56" s="49"/>
      <c r="L56" s="49"/>
      <c r="M56" s="15"/>
      <c r="N56" s="15"/>
      <c r="O56" s="50"/>
      <c r="P56" s="51"/>
    </row>
    <row r="57" spans="1:22" x14ac:dyDescent="0.25">
      <c r="A57" s="46"/>
      <c r="B57" s="57" t="s">
        <v>406</v>
      </c>
      <c r="C57" s="70" t="s">
        <v>94</v>
      </c>
      <c r="D57" s="52" t="s">
        <v>95</v>
      </c>
      <c r="E57" s="48"/>
      <c r="F57" s="48"/>
      <c r="G57" s="15"/>
      <c r="H57" s="15"/>
      <c r="I57" s="15"/>
      <c r="J57" s="15"/>
      <c r="K57" s="49">
        <v>333673</v>
      </c>
      <c r="L57" s="49">
        <v>15271</v>
      </c>
      <c r="M57" s="15"/>
      <c r="N57" s="15"/>
      <c r="O57" s="50"/>
      <c r="P57" s="51"/>
    </row>
    <row r="58" spans="1:22" x14ac:dyDescent="0.25">
      <c r="A58" s="46"/>
      <c r="B58" s="57" t="s">
        <v>406</v>
      </c>
      <c r="C58" s="70" t="s">
        <v>96</v>
      </c>
      <c r="D58" s="52" t="s">
        <v>97</v>
      </c>
      <c r="E58" s="48"/>
      <c r="F58" s="48"/>
      <c r="G58" s="15"/>
      <c r="H58" s="15"/>
      <c r="I58" s="15"/>
      <c r="J58" s="15"/>
      <c r="K58" s="49">
        <v>53661</v>
      </c>
      <c r="L58" s="15"/>
      <c r="M58" s="15"/>
      <c r="N58" s="15"/>
      <c r="O58" s="50"/>
      <c r="P58" s="51"/>
    </row>
    <row r="59" spans="1:22" x14ac:dyDescent="0.25">
      <c r="A59" s="46"/>
      <c r="B59" s="57" t="s">
        <v>406</v>
      </c>
      <c r="C59" s="70" t="s">
        <v>98</v>
      </c>
      <c r="D59" s="52" t="s">
        <v>99</v>
      </c>
      <c r="E59" s="48"/>
      <c r="F59" s="48"/>
      <c r="G59" s="15"/>
      <c r="H59" s="15"/>
      <c r="I59" s="15"/>
      <c r="J59" s="15"/>
      <c r="K59" s="15"/>
      <c r="L59" s="49">
        <v>12000</v>
      </c>
      <c r="M59" s="49">
        <v>8000</v>
      </c>
      <c r="N59" s="15"/>
      <c r="O59" s="50"/>
      <c r="P59" s="51"/>
    </row>
    <row r="60" spans="1:22" x14ac:dyDescent="0.25">
      <c r="A60" s="46"/>
      <c r="B60" s="57" t="s">
        <v>406</v>
      </c>
      <c r="C60" s="70" t="s">
        <v>100</v>
      </c>
      <c r="D60" s="52" t="s">
        <v>101</v>
      </c>
      <c r="E60" s="48"/>
      <c r="F60" s="48"/>
      <c r="G60" s="15"/>
      <c r="H60" s="15"/>
      <c r="I60" s="15"/>
      <c r="J60" s="15"/>
      <c r="K60" s="49">
        <v>25303</v>
      </c>
      <c r="L60" s="49">
        <v>32576</v>
      </c>
      <c r="M60" s="15"/>
      <c r="N60" s="15"/>
      <c r="O60" s="50"/>
      <c r="P60" s="51"/>
    </row>
    <row r="61" spans="1:22" ht="30" x14ac:dyDescent="0.25">
      <c r="A61" s="46"/>
      <c r="B61" s="57" t="s">
        <v>406</v>
      </c>
      <c r="C61" s="70" t="s">
        <v>90</v>
      </c>
      <c r="D61" s="52" t="s">
        <v>102</v>
      </c>
      <c r="E61" s="53" t="s">
        <v>103</v>
      </c>
      <c r="F61" s="48"/>
      <c r="G61" s="15"/>
      <c r="H61" s="49">
        <v>30276</v>
      </c>
      <c r="I61" s="15"/>
      <c r="J61" s="15"/>
      <c r="K61" s="15"/>
      <c r="L61" s="49">
        <v>31000</v>
      </c>
      <c r="M61" s="15"/>
      <c r="N61" s="15"/>
      <c r="O61" s="50"/>
      <c r="P61" s="51"/>
    </row>
    <row r="62" spans="1:22" x14ac:dyDescent="0.25">
      <c r="A62" s="41" t="s">
        <v>104</v>
      </c>
      <c r="B62" s="41" t="s">
        <v>406</v>
      </c>
      <c r="C62" s="418" t="s">
        <v>105</v>
      </c>
      <c r="D62" s="419"/>
      <c r="E62" s="42"/>
      <c r="F62" s="42"/>
      <c r="G62" s="43"/>
      <c r="H62" s="43"/>
      <c r="I62" s="43"/>
      <c r="J62" s="43"/>
      <c r="K62" s="43">
        <f>SUM(K63:K73)</f>
        <v>58127</v>
      </c>
      <c r="L62" s="43">
        <f>SUM(L63:L73)</f>
        <v>35961</v>
      </c>
      <c r="M62" s="43">
        <f>SUM(M63:M73)</f>
        <v>116673</v>
      </c>
      <c r="N62" s="43">
        <f>SUM(N63:N73)</f>
        <v>0</v>
      </c>
      <c r="O62" s="44">
        <f>SUM(O63:O73)</f>
        <v>0</v>
      </c>
      <c r="P62" s="45">
        <f>SUM(K62:O62)</f>
        <v>210761</v>
      </c>
      <c r="Q62" s="7"/>
      <c r="R62" s="7"/>
      <c r="S62" s="7"/>
      <c r="T62" s="7"/>
      <c r="U62" s="7"/>
      <c r="V62" s="7"/>
    </row>
    <row r="63" spans="1:22" x14ac:dyDescent="0.25">
      <c r="A63" s="46"/>
      <c r="B63" s="57" t="s">
        <v>406</v>
      </c>
      <c r="C63" s="57" t="s">
        <v>106</v>
      </c>
      <c r="D63" s="52" t="s">
        <v>107</v>
      </c>
      <c r="E63" s="48"/>
      <c r="F63" s="48"/>
      <c r="G63" s="15"/>
      <c r="H63" s="15"/>
      <c r="I63" s="15"/>
      <c r="J63" s="15"/>
      <c r="K63" s="49">
        <v>18191</v>
      </c>
      <c r="L63" s="49">
        <v>1690</v>
      </c>
      <c r="M63" s="49">
        <v>5500</v>
      </c>
      <c r="N63" s="15"/>
      <c r="O63" s="50"/>
      <c r="P63" s="51"/>
    </row>
    <row r="64" spans="1:22" x14ac:dyDescent="0.25">
      <c r="A64" s="46"/>
      <c r="B64" s="57" t="s">
        <v>406</v>
      </c>
      <c r="C64" s="57" t="s">
        <v>106</v>
      </c>
      <c r="D64" s="52" t="s">
        <v>108</v>
      </c>
      <c r="E64" s="48"/>
      <c r="F64" s="48"/>
      <c r="G64" s="15"/>
      <c r="H64" s="15"/>
      <c r="I64" s="15"/>
      <c r="J64" s="15"/>
      <c r="K64" s="49"/>
      <c r="L64" s="49">
        <v>1140</v>
      </c>
      <c r="M64" s="49">
        <v>25100</v>
      </c>
      <c r="N64" s="15"/>
      <c r="O64" s="50"/>
      <c r="P64" s="51"/>
    </row>
    <row r="65" spans="1:16" x14ac:dyDescent="0.25">
      <c r="A65" s="46"/>
      <c r="B65" s="57" t="s">
        <v>406</v>
      </c>
      <c r="C65" s="57" t="s">
        <v>106</v>
      </c>
      <c r="D65" s="52" t="s">
        <v>109</v>
      </c>
      <c r="E65" s="48"/>
      <c r="F65" s="48"/>
      <c r="G65" s="15"/>
      <c r="H65" s="15"/>
      <c r="I65" s="15"/>
      <c r="J65" s="15"/>
      <c r="K65" s="49">
        <v>1317</v>
      </c>
      <c r="L65" s="49">
        <v>16928</v>
      </c>
      <c r="M65" s="49">
        <v>26300</v>
      </c>
      <c r="N65" s="49"/>
      <c r="O65" s="50"/>
      <c r="P65" s="51"/>
    </row>
    <row r="66" spans="1:16" ht="30" x14ac:dyDescent="0.25">
      <c r="A66" s="46"/>
      <c r="B66" s="57" t="s">
        <v>406</v>
      </c>
      <c r="C66" s="57" t="s">
        <v>106</v>
      </c>
      <c r="D66" s="52" t="s">
        <v>110</v>
      </c>
      <c r="E66" s="53" t="s">
        <v>111</v>
      </c>
      <c r="F66" s="48"/>
      <c r="G66" s="15"/>
      <c r="H66" s="15"/>
      <c r="I66" s="15"/>
      <c r="J66" s="15"/>
      <c r="K66" s="15"/>
      <c r="L66" s="15"/>
      <c r="M66" s="49">
        <v>0</v>
      </c>
      <c r="N66" s="15"/>
      <c r="O66" s="50"/>
      <c r="P66" s="51"/>
    </row>
    <row r="67" spans="1:16" x14ac:dyDescent="0.25">
      <c r="A67" s="46"/>
      <c r="B67" s="57" t="s">
        <v>406</v>
      </c>
      <c r="C67" s="57" t="s">
        <v>112</v>
      </c>
      <c r="D67" s="52" t="s">
        <v>113</v>
      </c>
      <c r="E67" s="48"/>
      <c r="F67" s="48"/>
      <c r="G67" s="15"/>
      <c r="H67" s="15"/>
      <c r="I67" s="15"/>
      <c r="J67" s="15"/>
      <c r="K67" s="15"/>
      <c r="L67" s="49">
        <v>7600</v>
      </c>
      <c r="M67" s="15"/>
      <c r="N67" s="15"/>
      <c r="O67" s="50"/>
      <c r="P67" s="51"/>
    </row>
    <row r="68" spans="1:16" x14ac:dyDescent="0.25">
      <c r="A68" s="46"/>
      <c r="B68" s="57" t="s">
        <v>406</v>
      </c>
      <c r="C68" s="57" t="s">
        <v>112</v>
      </c>
      <c r="D68" s="52" t="s">
        <v>114</v>
      </c>
      <c r="E68" s="48"/>
      <c r="F68" s="48"/>
      <c r="G68" s="15"/>
      <c r="H68" s="15"/>
      <c r="I68" s="15"/>
      <c r="J68" s="15"/>
      <c r="K68" s="49">
        <v>2236</v>
      </c>
      <c r="L68" s="49">
        <v>1115</v>
      </c>
      <c r="M68" s="15"/>
      <c r="N68" s="15"/>
      <c r="O68" s="50"/>
      <c r="P68" s="51"/>
    </row>
    <row r="69" spans="1:16" ht="15.75" customHeight="1" x14ac:dyDescent="0.25">
      <c r="A69" s="46"/>
      <c r="B69" s="57" t="s">
        <v>406</v>
      </c>
      <c r="C69" s="57" t="s">
        <v>115</v>
      </c>
      <c r="D69" s="52" t="s">
        <v>116</v>
      </c>
      <c r="E69" s="48"/>
      <c r="F69" s="48"/>
      <c r="G69" s="15"/>
      <c r="H69" s="15"/>
      <c r="I69" s="15"/>
      <c r="J69" s="15"/>
      <c r="K69" s="15"/>
      <c r="L69" s="15"/>
      <c r="M69" s="49">
        <v>1200</v>
      </c>
      <c r="N69" s="15"/>
      <c r="O69" s="50"/>
      <c r="P69" s="72"/>
    </row>
    <row r="70" spans="1:16" ht="15.75" customHeight="1" x14ac:dyDescent="0.25">
      <c r="A70" s="46"/>
      <c r="B70" s="57" t="s">
        <v>406</v>
      </c>
      <c r="C70" s="57" t="s">
        <v>117</v>
      </c>
      <c r="D70" s="52" t="s">
        <v>118</v>
      </c>
      <c r="E70" s="48"/>
      <c r="F70" s="48"/>
      <c r="G70" s="15"/>
      <c r="H70" s="15"/>
      <c r="I70" s="15"/>
      <c r="J70" s="15"/>
      <c r="K70" s="15"/>
      <c r="L70" s="49">
        <v>5336</v>
      </c>
      <c r="M70" s="49">
        <v>22625</v>
      </c>
      <c r="N70" s="15"/>
      <c r="O70" s="50"/>
      <c r="P70" s="72"/>
    </row>
    <row r="71" spans="1:16" ht="15.75" customHeight="1" x14ac:dyDescent="0.25">
      <c r="A71" s="46"/>
      <c r="B71" s="57" t="s">
        <v>406</v>
      </c>
      <c r="C71" s="57" t="s">
        <v>119</v>
      </c>
      <c r="D71" s="52" t="s">
        <v>120</v>
      </c>
      <c r="E71" s="48"/>
      <c r="F71" s="48"/>
      <c r="G71" s="15"/>
      <c r="H71" s="15"/>
      <c r="I71" s="15"/>
      <c r="J71" s="15"/>
      <c r="K71" s="15"/>
      <c r="L71" s="15"/>
      <c r="M71" s="49">
        <v>9136</v>
      </c>
      <c r="N71" s="15"/>
      <c r="O71" s="50"/>
      <c r="P71" s="72"/>
    </row>
    <row r="72" spans="1:16" ht="15.75" customHeight="1" x14ac:dyDescent="0.25">
      <c r="A72" s="46"/>
      <c r="B72" s="57" t="s">
        <v>406</v>
      </c>
      <c r="C72" s="57" t="s">
        <v>121</v>
      </c>
      <c r="D72" s="52" t="s">
        <v>122</v>
      </c>
      <c r="E72" s="48"/>
      <c r="F72" s="48"/>
      <c r="G72" s="15"/>
      <c r="H72" s="15"/>
      <c r="I72" s="15"/>
      <c r="J72" s="15"/>
      <c r="K72" s="49"/>
      <c r="L72" s="15"/>
      <c r="M72" s="49">
        <v>26812</v>
      </c>
      <c r="N72" s="15"/>
      <c r="O72" s="50"/>
      <c r="P72" s="72"/>
    </row>
    <row r="73" spans="1:16" ht="15.75" customHeight="1" x14ac:dyDescent="0.25">
      <c r="A73" s="46"/>
      <c r="B73" s="57" t="s">
        <v>406</v>
      </c>
      <c r="C73" s="57" t="s">
        <v>123</v>
      </c>
      <c r="D73" s="52" t="s">
        <v>124</v>
      </c>
      <c r="E73" s="48"/>
      <c r="F73" s="48"/>
      <c r="G73" s="15"/>
      <c r="H73" s="15"/>
      <c r="I73" s="15"/>
      <c r="J73" s="15"/>
      <c r="K73" s="49">
        <v>36383</v>
      </c>
      <c r="L73" s="49">
        <v>2152</v>
      </c>
      <c r="M73" s="15"/>
      <c r="N73" s="15"/>
      <c r="O73" s="50"/>
      <c r="P73" s="72"/>
    </row>
    <row r="74" spans="1:16" ht="15.75" customHeight="1" x14ac:dyDescent="0.25">
      <c r="A74" s="1"/>
      <c r="B74" s="1"/>
      <c r="C74" s="1"/>
      <c r="D74" s="67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5"/>
    </row>
    <row r="75" spans="1:16" ht="15.75" customHeight="1" x14ac:dyDescent="0.25">
      <c r="A75" s="1"/>
      <c r="B75" s="1"/>
      <c r="C75" s="1"/>
      <c r="D75" s="67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5"/>
    </row>
    <row r="76" spans="1:16" x14ac:dyDescent="0.25">
      <c r="A76" s="1"/>
      <c r="B76" s="1"/>
      <c r="C76" s="1"/>
      <c r="D76" s="2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5"/>
    </row>
    <row r="77" spans="1:16" x14ac:dyDescent="0.25">
      <c r="A77" s="1"/>
      <c r="B77" s="1"/>
      <c r="C77" s="1"/>
      <c r="D77" s="2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5"/>
    </row>
    <row r="78" spans="1:16" x14ac:dyDescent="0.25">
      <c r="A78" s="1"/>
      <c r="B78" s="1"/>
      <c r="C78" s="1"/>
      <c r="D78" s="2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5"/>
    </row>
    <row r="79" spans="1:16" x14ac:dyDescent="0.25">
      <c r="A79" s="1"/>
      <c r="B79" s="1"/>
      <c r="C79" s="1"/>
      <c r="D79" s="2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5"/>
    </row>
    <row r="80" spans="1:16" x14ac:dyDescent="0.25">
      <c r="A80" s="1"/>
      <c r="B80" s="1"/>
      <c r="C80" s="1"/>
      <c r="D80" s="2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5"/>
    </row>
    <row r="81" spans="1:16" x14ac:dyDescent="0.25">
      <c r="A81" s="1"/>
      <c r="B81" s="1"/>
      <c r="C81" s="1"/>
      <c r="D81" s="2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5"/>
    </row>
    <row r="82" spans="1:16" x14ac:dyDescent="0.25">
      <c r="A82" s="1"/>
      <c r="B82" s="1"/>
      <c r="C82" s="1"/>
      <c r="D82" s="2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5"/>
    </row>
    <row r="83" spans="1:16" x14ac:dyDescent="0.25">
      <c r="A83" s="1"/>
      <c r="B83" s="1"/>
      <c r="C83" s="1"/>
      <c r="D83" s="2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5"/>
    </row>
    <row r="84" spans="1:16" x14ac:dyDescent="0.25">
      <c r="A84" s="1"/>
      <c r="B84" s="1"/>
      <c r="C84" s="1"/>
      <c r="D84" s="2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5"/>
    </row>
    <row r="85" spans="1:16" x14ac:dyDescent="0.25">
      <c r="A85" s="1"/>
      <c r="B85" s="1"/>
      <c r="C85" s="1"/>
      <c r="D85" s="2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5"/>
    </row>
    <row r="86" spans="1:16" x14ac:dyDescent="0.25">
      <c r="A86" s="1"/>
      <c r="B86" s="1"/>
      <c r="C86" s="1"/>
      <c r="D86" s="2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5"/>
    </row>
    <row r="87" spans="1:16" x14ac:dyDescent="0.25">
      <c r="A87" s="1"/>
      <c r="B87" s="1"/>
      <c r="C87" s="1"/>
      <c r="D87" s="2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5"/>
    </row>
    <row r="88" spans="1:16" x14ac:dyDescent="0.25">
      <c r="A88" s="1"/>
      <c r="B88" s="1"/>
      <c r="C88" s="1"/>
      <c r="D88" s="2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5"/>
    </row>
    <row r="89" spans="1:16" x14ac:dyDescent="0.25">
      <c r="A89" s="1"/>
      <c r="B89" s="1"/>
      <c r="C89" s="1"/>
      <c r="D89" s="2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5"/>
    </row>
    <row r="90" spans="1:16" x14ac:dyDescent="0.25">
      <c r="A90" s="1"/>
      <c r="B90" s="1"/>
      <c r="C90" s="1"/>
      <c r="D90" s="2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5"/>
    </row>
    <row r="91" spans="1:16" x14ac:dyDescent="0.25">
      <c r="A91" s="1"/>
      <c r="B91" s="1"/>
      <c r="C91" s="1"/>
      <c r="D91" s="2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5"/>
    </row>
    <row r="92" spans="1:16" x14ac:dyDescent="0.25">
      <c r="A92" s="1"/>
      <c r="B92" s="1"/>
      <c r="C92" s="1"/>
      <c r="D92" s="2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5"/>
    </row>
    <row r="93" spans="1:16" x14ac:dyDescent="0.25">
      <c r="A93" s="1"/>
      <c r="B93" s="1"/>
      <c r="C93" s="1"/>
      <c r="D93" s="2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5"/>
    </row>
    <row r="94" spans="1:16" x14ac:dyDescent="0.25">
      <c r="A94" s="1"/>
      <c r="B94" s="1"/>
      <c r="C94" s="1"/>
      <c r="D94" s="2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5"/>
    </row>
    <row r="95" spans="1:16" x14ac:dyDescent="0.25">
      <c r="A95" s="1"/>
      <c r="B95" s="1"/>
      <c r="C95" s="1"/>
      <c r="D95" s="2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5"/>
    </row>
    <row r="96" spans="1:16" x14ac:dyDescent="0.25">
      <c r="A96" s="1"/>
      <c r="B96" s="1"/>
      <c r="C96" s="1"/>
      <c r="D96" s="2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5"/>
    </row>
    <row r="97" spans="1:16" x14ac:dyDescent="0.25">
      <c r="A97" s="1"/>
      <c r="B97" s="1"/>
      <c r="C97" s="1"/>
      <c r="D97" s="2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5"/>
    </row>
    <row r="98" spans="1:16" x14ac:dyDescent="0.25">
      <c r="A98" s="1"/>
      <c r="B98" s="1"/>
      <c r="C98" s="1"/>
      <c r="D98" s="2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5"/>
    </row>
    <row r="99" spans="1:16" x14ac:dyDescent="0.25">
      <c r="A99" s="1"/>
      <c r="B99" s="1"/>
      <c r="C99" s="1"/>
      <c r="D99" s="2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5"/>
    </row>
    <row r="100" spans="1:16" x14ac:dyDescent="0.25">
      <c r="A100" s="1"/>
      <c r="B100" s="1"/>
      <c r="C100" s="1"/>
      <c r="D100" s="2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5"/>
    </row>
    <row r="101" spans="1:16" x14ac:dyDescent="0.25">
      <c r="A101" s="1"/>
      <c r="B101" s="1"/>
      <c r="C101" s="1"/>
      <c r="D101" s="2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5"/>
    </row>
    <row r="102" spans="1:16" x14ac:dyDescent="0.25">
      <c r="A102" s="1"/>
      <c r="B102" s="1"/>
      <c r="C102" s="1"/>
      <c r="D102" s="2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5"/>
    </row>
    <row r="103" spans="1:16" x14ac:dyDescent="0.25">
      <c r="A103" s="1"/>
      <c r="B103" s="1"/>
      <c r="C103" s="1"/>
      <c r="D103" s="2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5"/>
    </row>
    <row r="104" spans="1:16" x14ac:dyDescent="0.25">
      <c r="A104" s="1"/>
      <c r="B104" s="1"/>
      <c r="C104" s="1"/>
      <c r="D104" s="2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5"/>
    </row>
    <row r="105" spans="1:16" x14ac:dyDescent="0.25">
      <c r="A105" s="1"/>
      <c r="B105" s="1"/>
      <c r="C105" s="1"/>
      <c r="D105" s="2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5"/>
    </row>
    <row r="106" spans="1:16" x14ac:dyDescent="0.25">
      <c r="A106" s="1"/>
      <c r="B106" s="1"/>
      <c r="C106" s="1"/>
      <c r="D106" s="2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5"/>
    </row>
    <row r="107" spans="1:16" x14ac:dyDescent="0.25">
      <c r="A107" s="1"/>
      <c r="B107" s="1"/>
      <c r="C107" s="1"/>
      <c r="D107" s="2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5"/>
    </row>
    <row r="108" spans="1:16" x14ac:dyDescent="0.25">
      <c r="A108" s="1"/>
      <c r="B108" s="1"/>
      <c r="C108" s="1"/>
      <c r="D108" s="2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5"/>
    </row>
    <row r="109" spans="1:16" x14ac:dyDescent="0.25">
      <c r="A109" s="1"/>
      <c r="B109" s="1"/>
      <c r="C109" s="1"/>
      <c r="D109" s="2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5"/>
    </row>
    <row r="110" spans="1:16" x14ac:dyDescent="0.25">
      <c r="A110" s="1"/>
      <c r="B110" s="1"/>
      <c r="C110" s="1"/>
      <c r="D110" s="2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5"/>
    </row>
    <row r="111" spans="1:16" x14ac:dyDescent="0.25">
      <c r="A111" s="1"/>
      <c r="B111" s="1"/>
      <c r="C111" s="1"/>
      <c r="D111" s="2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5"/>
    </row>
    <row r="112" spans="1:16" x14ac:dyDescent="0.25">
      <c r="A112" s="1"/>
      <c r="B112" s="1"/>
      <c r="C112" s="1"/>
      <c r="D112" s="2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5"/>
    </row>
    <row r="113" spans="1:16" x14ac:dyDescent="0.25">
      <c r="A113" s="1"/>
      <c r="B113" s="1"/>
      <c r="C113" s="1"/>
      <c r="D113" s="2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5"/>
    </row>
    <row r="114" spans="1:16" x14ac:dyDescent="0.25">
      <c r="A114" s="1"/>
      <c r="B114" s="1"/>
      <c r="C114" s="1"/>
      <c r="D114" s="2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5"/>
    </row>
    <row r="115" spans="1:16" x14ac:dyDescent="0.25">
      <c r="A115" s="1"/>
      <c r="B115" s="1"/>
      <c r="C115" s="1"/>
      <c r="D115" s="2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5"/>
    </row>
    <row r="116" spans="1:16" x14ac:dyDescent="0.25">
      <c r="A116" s="1"/>
      <c r="B116" s="1"/>
      <c r="C116" s="1"/>
      <c r="D116" s="2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5"/>
    </row>
    <row r="117" spans="1:16" x14ac:dyDescent="0.25">
      <c r="A117" s="1"/>
      <c r="B117" s="1"/>
      <c r="C117" s="1"/>
      <c r="D117" s="2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5"/>
    </row>
    <row r="118" spans="1:16" x14ac:dyDescent="0.25">
      <c r="A118" s="1"/>
      <c r="B118" s="1"/>
      <c r="C118" s="1"/>
      <c r="D118" s="2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5"/>
    </row>
    <row r="119" spans="1:16" x14ac:dyDescent="0.25">
      <c r="A119" s="1"/>
      <c r="B119" s="1"/>
      <c r="C119" s="1"/>
      <c r="D119" s="2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5"/>
    </row>
    <row r="120" spans="1:16" x14ac:dyDescent="0.25">
      <c r="A120" s="1"/>
      <c r="B120" s="1"/>
      <c r="C120" s="1"/>
      <c r="D120" s="2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5"/>
    </row>
    <row r="121" spans="1:16" x14ac:dyDescent="0.25">
      <c r="A121" s="1"/>
      <c r="B121" s="1"/>
      <c r="C121" s="1"/>
      <c r="D121" s="2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5"/>
    </row>
    <row r="122" spans="1:16" x14ac:dyDescent="0.25">
      <c r="A122" s="1"/>
      <c r="B122" s="1"/>
      <c r="C122" s="1"/>
      <c r="D122" s="2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5"/>
    </row>
    <row r="123" spans="1:16" x14ac:dyDescent="0.25">
      <c r="A123" s="1"/>
      <c r="B123" s="1"/>
      <c r="C123" s="1"/>
      <c r="D123" s="2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5"/>
    </row>
    <row r="124" spans="1:16" x14ac:dyDescent="0.25">
      <c r="A124" s="1"/>
      <c r="B124" s="1"/>
      <c r="C124" s="1"/>
      <c r="D124" s="2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5"/>
    </row>
    <row r="125" spans="1:16" x14ac:dyDescent="0.25">
      <c r="A125" s="1"/>
      <c r="B125" s="1"/>
      <c r="C125" s="1"/>
      <c r="D125" s="2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5"/>
    </row>
    <row r="126" spans="1:16" x14ac:dyDescent="0.25">
      <c r="A126" s="1"/>
      <c r="B126" s="1"/>
      <c r="C126" s="1"/>
      <c r="D126" s="2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5"/>
    </row>
    <row r="127" spans="1:16" x14ac:dyDescent="0.25">
      <c r="A127" s="1"/>
      <c r="B127" s="1"/>
      <c r="C127" s="1"/>
      <c r="D127" s="2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5"/>
    </row>
    <row r="128" spans="1:16" x14ac:dyDescent="0.25">
      <c r="A128" s="1"/>
      <c r="B128" s="1"/>
      <c r="C128" s="1"/>
      <c r="D128" s="2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5"/>
    </row>
    <row r="129" spans="1:16" x14ac:dyDescent="0.25">
      <c r="A129" s="1"/>
      <c r="B129" s="1"/>
      <c r="C129" s="1"/>
      <c r="D129" s="2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5"/>
    </row>
    <row r="130" spans="1:16" x14ac:dyDescent="0.25">
      <c r="A130" s="1"/>
      <c r="B130" s="1"/>
      <c r="C130" s="1"/>
      <c r="D130" s="2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5"/>
    </row>
    <row r="131" spans="1:16" x14ac:dyDescent="0.25">
      <c r="A131" s="1"/>
      <c r="B131" s="1"/>
      <c r="C131" s="1"/>
      <c r="D131" s="2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5"/>
    </row>
    <row r="132" spans="1:16" x14ac:dyDescent="0.25">
      <c r="A132" s="1"/>
      <c r="B132" s="1"/>
      <c r="C132" s="1"/>
      <c r="D132" s="2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5"/>
    </row>
    <row r="133" spans="1:16" x14ac:dyDescent="0.25">
      <c r="A133" s="1"/>
      <c r="B133" s="1"/>
      <c r="C133" s="1"/>
      <c r="D133" s="2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5"/>
    </row>
    <row r="134" spans="1:16" x14ac:dyDescent="0.25">
      <c r="A134" s="1"/>
      <c r="B134" s="1"/>
      <c r="C134" s="1"/>
      <c r="D134" s="2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5"/>
    </row>
    <row r="135" spans="1:16" x14ac:dyDescent="0.25">
      <c r="A135" s="1"/>
      <c r="B135" s="1"/>
      <c r="C135" s="1"/>
      <c r="D135" s="2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5"/>
    </row>
    <row r="136" spans="1:16" x14ac:dyDescent="0.25">
      <c r="A136" s="1"/>
      <c r="B136" s="1"/>
      <c r="C136" s="1"/>
      <c r="D136" s="2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5"/>
    </row>
    <row r="137" spans="1:16" x14ac:dyDescent="0.25">
      <c r="A137" s="1"/>
      <c r="B137" s="1"/>
      <c r="C137" s="1"/>
      <c r="D137" s="2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5"/>
    </row>
    <row r="138" spans="1:16" x14ac:dyDescent="0.25">
      <c r="A138" s="1"/>
      <c r="B138" s="1"/>
      <c r="C138" s="1"/>
      <c r="D138" s="2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5"/>
    </row>
    <row r="139" spans="1:16" x14ac:dyDescent="0.25">
      <c r="A139" s="1"/>
      <c r="B139" s="1"/>
      <c r="C139" s="1"/>
      <c r="D139" s="2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5"/>
    </row>
    <row r="140" spans="1:16" x14ac:dyDescent="0.25">
      <c r="A140" s="1"/>
      <c r="B140" s="1"/>
      <c r="C140" s="1"/>
      <c r="D140" s="2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5"/>
    </row>
    <row r="141" spans="1:16" x14ac:dyDescent="0.25">
      <c r="A141" s="1"/>
      <c r="B141" s="1"/>
      <c r="C141" s="1"/>
      <c r="D141" s="2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5"/>
    </row>
    <row r="142" spans="1:16" x14ac:dyDescent="0.25">
      <c r="A142" s="1"/>
      <c r="B142" s="1"/>
      <c r="C142" s="1"/>
      <c r="D142" s="2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5"/>
    </row>
    <row r="143" spans="1:16" x14ac:dyDescent="0.25">
      <c r="A143" s="1"/>
      <c r="B143" s="1"/>
      <c r="C143" s="1"/>
      <c r="D143" s="2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5"/>
    </row>
    <row r="144" spans="1:16" x14ac:dyDescent="0.25">
      <c r="A144" s="1"/>
      <c r="B144" s="1"/>
      <c r="C144" s="1"/>
      <c r="D144" s="2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5"/>
    </row>
    <row r="145" spans="1:16" x14ac:dyDescent="0.25">
      <c r="A145" s="1"/>
      <c r="B145" s="1"/>
      <c r="C145" s="1"/>
      <c r="D145" s="2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5"/>
    </row>
    <row r="146" spans="1:16" x14ac:dyDescent="0.25">
      <c r="A146" s="1"/>
      <c r="B146" s="1"/>
      <c r="C146" s="1"/>
      <c r="D146" s="2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5"/>
    </row>
    <row r="147" spans="1:16" x14ac:dyDescent="0.25">
      <c r="A147" s="1"/>
      <c r="B147" s="1"/>
      <c r="C147" s="1"/>
      <c r="D147" s="2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5"/>
    </row>
    <row r="148" spans="1:16" x14ac:dyDescent="0.25">
      <c r="A148" s="1"/>
      <c r="B148" s="1"/>
      <c r="C148" s="1"/>
      <c r="D148" s="2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5"/>
    </row>
    <row r="149" spans="1:16" x14ac:dyDescent="0.25">
      <c r="A149" s="1"/>
      <c r="B149" s="1"/>
      <c r="C149" s="1"/>
      <c r="D149" s="2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5"/>
    </row>
    <row r="150" spans="1:16" x14ac:dyDescent="0.25">
      <c r="A150" s="1"/>
      <c r="B150" s="1"/>
      <c r="C150" s="1"/>
      <c r="D150" s="2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5"/>
    </row>
    <row r="151" spans="1:16" x14ac:dyDescent="0.25">
      <c r="A151" s="1"/>
      <c r="B151" s="1"/>
      <c r="C151" s="1"/>
      <c r="D151" s="2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5"/>
    </row>
    <row r="152" spans="1:16" x14ac:dyDescent="0.25">
      <c r="A152" s="1"/>
      <c r="B152" s="1"/>
      <c r="C152" s="1"/>
      <c r="D152" s="2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5"/>
    </row>
    <row r="153" spans="1:16" x14ac:dyDescent="0.25">
      <c r="A153" s="1"/>
      <c r="B153" s="1"/>
      <c r="C153" s="1"/>
      <c r="D153" s="2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5"/>
    </row>
    <row r="154" spans="1:16" x14ac:dyDescent="0.25">
      <c r="A154" s="1"/>
      <c r="B154" s="1"/>
      <c r="C154" s="1"/>
      <c r="D154" s="2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5"/>
    </row>
    <row r="155" spans="1:16" x14ac:dyDescent="0.25">
      <c r="A155" s="1"/>
      <c r="B155" s="1"/>
      <c r="C155" s="1"/>
      <c r="D155" s="2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5"/>
    </row>
    <row r="156" spans="1:16" x14ac:dyDescent="0.25">
      <c r="A156" s="1"/>
      <c r="B156" s="1"/>
      <c r="C156" s="1"/>
      <c r="D156" s="2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5"/>
    </row>
    <row r="157" spans="1:16" x14ac:dyDescent="0.25">
      <c r="A157" s="1"/>
      <c r="B157" s="1"/>
      <c r="C157" s="1"/>
      <c r="D157" s="2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5"/>
    </row>
    <row r="158" spans="1:16" x14ac:dyDescent="0.25">
      <c r="A158" s="1"/>
      <c r="B158" s="1"/>
      <c r="C158" s="1"/>
      <c r="D158" s="2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5"/>
    </row>
    <row r="159" spans="1:16" x14ac:dyDescent="0.25">
      <c r="A159" s="1"/>
      <c r="B159" s="1"/>
      <c r="C159" s="1"/>
      <c r="D159" s="2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5"/>
    </row>
    <row r="160" spans="1:16" x14ac:dyDescent="0.25">
      <c r="A160" s="1"/>
      <c r="B160" s="1"/>
      <c r="C160" s="1"/>
      <c r="D160" s="2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5"/>
    </row>
    <row r="161" spans="1:16" x14ac:dyDescent="0.25">
      <c r="A161" s="1"/>
      <c r="B161" s="1"/>
      <c r="C161" s="1"/>
      <c r="D161" s="2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5"/>
    </row>
    <row r="162" spans="1:16" x14ac:dyDescent="0.25">
      <c r="A162" s="1"/>
      <c r="B162" s="1"/>
      <c r="C162" s="1"/>
      <c r="D162" s="2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5"/>
    </row>
    <row r="163" spans="1:16" x14ac:dyDescent="0.25">
      <c r="A163" s="1"/>
      <c r="B163" s="1"/>
      <c r="C163" s="1"/>
      <c r="D163" s="2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5"/>
    </row>
    <row r="164" spans="1:16" x14ac:dyDescent="0.25">
      <c r="A164" s="1"/>
      <c r="B164" s="1"/>
      <c r="C164" s="1"/>
      <c r="D164" s="2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5"/>
    </row>
    <row r="165" spans="1:16" x14ac:dyDescent="0.25">
      <c r="A165" s="1"/>
      <c r="B165" s="1"/>
      <c r="C165" s="1"/>
      <c r="D165" s="2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5"/>
    </row>
    <row r="166" spans="1:16" x14ac:dyDescent="0.25">
      <c r="A166" s="1"/>
      <c r="B166" s="1"/>
      <c r="C166" s="1"/>
      <c r="D166" s="2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5"/>
    </row>
    <row r="167" spans="1:16" x14ac:dyDescent="0.25">
      <c r="A167" s="1"/>
      <c r="B167" s="1"/>
      <c r="C167" s="1"/>
      <c r="D167" s="2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5"/>
    </row>
    <row r="168" spans="1:16" x14ac:dyDescent="0.25">
      <c r="A168" s="1"/>
      <c r="B168" s="1"/>
      <c r="C168" s="1"/>
      <c r="D168" s="2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5"/>
    </row>
    <row r="169" spans="1:16" x14ac:dyDescent="0.25">
      <c r="A169" s="1"/>
      <c r="B169" s="1"/>
      <c r="C169" s="1"/>
      <c r="D169" s="2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5"/>
    </row>
    <row r="170" spans="1:16" x14ac:dyDescent="0.25">
      <c r="A170" s="1"/>
      <c r="B170" s="1"/>
      <c r="C170" s="1"/>
      <c r="D170" s="2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5"/>
    </row>
    <row r="171" spans="1:16" x14ac:dyDescent="0.25">
      <c r="A171" s="1"/>
      <c r="B171" s="1"/>
      <c r="C171" s="1"/>
      <c r="D171" s="2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5"/>
    </row>
    <row r="172" spans="1:16" x14ac:dyDescent="0.25">
      <c r="A172" s="1"/>
      <c r="B172" s="1"/>
      <c r="C172" s="1"/>
      <c r="D172" s="2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5"/>
    </row>
    <row r="173" spans="1:16" x14ac:dyDescent="0.25">
      <c r="A173" s="1"/>
      <c r="B173" s="1"/>
      <c r="C173" s="1"/>
      <c r="D173" s="2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5"/>
    </row>
    <row r="174" spans="1:16" x14ac:dyDescent="0.25">
      <c r="A174" s="1"/>
      <c r="B174" s="1"/>
      <c r="C174" s="1"/>
      <c r="D174" s="2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5"/>
    </row>
    <row r="175" spans="1:16" x14ac:dyDescent="0.25">
      <c r="A175" s="1"/>
      <c r="B175" s="1"/>
      <c r="C175" s="1"/>
      <c r="D175" s="2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5"/>
    </row>
    <row r="176" spans="1:16" x14ac:dyDescent="0.25">
      <c r="A176" s="1"/>
      <c r="B176" s="1"/>
      <c r="C176" s="1"/>
      <c r="D176" s="2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5"/>
    </row>
    <row r="177" spans="1:16" x14ac:dyDescent="0.25">
      <c r="A177" s="1"/>
      <c r="B177" s="1"/>
      <c r="C177" s="1"/>
      <c r="D177" s="2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5"/>
    </row>
    <row r="178" spans="1:16" x14ac:dyDescent="0.25">
      <c r="A178" s="1"/>
      <c r="B178" s="1"/>
      <c r="C178" s="1"/>
      <c r="D178" s="2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5"/>
    </row>
    <row r="179" spans="1:16" x14ac:dyDescent="0.25">
      <c r="A179" s="1"/>
      <c r="B179" s="1"/>
      <c r="C179" s="1"/>
      <c r="D179" s="2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5"/>
    </row>
    <row r="180" spans="1:16" x14ac:dyDescent="0.25">
      <c r="A180" s="1"/>
      <c r="B180" s="1"/>
      <c r="C180" s="1"/>
      <c r="D180" s="2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5"/>
    </row>
    <row r="181" spans="1:16" x14ac:dyDescent="0.25">
      <c r="A181" s="1"/>
      <c r="B181" s="1"/>
      <c r="C181" s="1"/>
      <c r="D181" s="2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5"/>
    </row>
    <row r="182" spans="1:16" x14ac:dyDescent="0.25">
      <c r="A182" s="1"/>
      <c r="B182" s="1"/>
      <c r="C182" s="1"/>
      <c r="D182" s="2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5"/>
    </row>
    <row r="183" spans="1:16" x14ac:dyDescent="0.25">
      <c r="A183" s="1"/>
      <c r="B183" s="1"/>
      <c r="C183" s="1"/>
      <c r="D183" s="2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5"/>
    </row>
    <row r="184" spans="1:16" x14ac:dyDescent="0.25">
      <c r="A184" s="1"/>
      <c r="B184" s="1"/>
      <c r="C184" s="1"/>
      <c r="D184" s="2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5"/>
    </row>
    <row r="185" spans="1:16" x14ac:dyDescent="0.25">
      <c r="A185" s="1"/>
      <c r="B185" s="1"/>
      <c r="C185" s="1"/>
      <c r="D185" s="2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5"/>
    </row>
    <row r="186" spans="1:16" x14ac:dyDescent="0.25">
      <c r="A186" s="1"/>
      <c r="B186" s="1"/>
      <c r="C186" s="1"/>
      <c r="D186" s="2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5"/>
    </row>
    <row r="187" spans="1:16" x14ac:dyDescent="0.25">
      <c r="A187" s="1"/>
      <c r="B187" s="1"/>
      <c r="C187" s="1"/>
      <c r="D187" s="2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5"/>
    </row>
    <row r="188" spans="1:16" x14ac:dyDescent="0.25">
      <c r="A188" s="1"/>
      <c r="B188" s="1"/>
      <c r="C188" s="1"/>
      <c r="D188" s="2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5"/>
    </row>
    <row r="189" spans="1:16" x14ac:dyDescent="0.25">
      <c r="A189" s="1"/>
      <c r="B189" s="1"/>
      <c r="C189" s="1"/>
      <c r="D189" s="2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5"/>
    </row>
    <row r="190" spans="1:16" x14ac:dyDescent="0.25">
      <c r="A190" s="1"/>
      <c r="B190" s="1"/>
      <c r="C190" s="1"/>
      <c r="D190" s="2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5"/>
    </row>
    <row r="191" spans="1:16" x14ac:dyDescent="0.25">
      <c r="A191" s="1"/>
      <c r="B191" s="1"/>
      <c r="C191" s="1"/>
      <c r="D191" s="2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5"/>
    </row>
    <row r="192" spans="1:16" x14ac:dyDescent="0.25">
      <c r="A192" s="1"/>
      <c r="B192" s="1"/>
      <c r="C192" s="1"/>
      <c r="D192" s="2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5"/>
    </row>
    <row r="193" spans="1:16" x14ac:dyDescent="0.25">
      <c r="A193" s="1"/>
      <c r="B193" s="1"/>
      <c r="C193" s="1"/>
      <c r="D193" s="2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5"/>
    </row>
    <row r="194" spans="1:16" x14ac:dyDescent="0.25">
      <c r="A194" s="1"/>
      <c r="B194" s="1"/>
      <c r="C194" s="1"/>
      <c r="D194" s="2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5"/>
    </row>
    <row r="195" spans="1:16" x14ac:dyDescent="0.25">
      <c r="A195" s="1"/>
      <c r="B195" s="1"/>
      <c r="C195" s="1"/>
      <c r="D195" s="2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5"/>
    </row>
    <row r="196" spans="1:16" x14ac:dyDescent="0.25">
      <c r="A196" s="1"/>
      <c r="B196" s="1"/>
      <c r="C196" s="1"/>
      <c r="D196" s="2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5"/>
    </row>
    <row r="197" spans="1:16" x14ac:dyDescent="0.25">
      <c r="A197" s="1"/>
      <c r="B197" s="1"/>
      <c r="C197" s="1"/>
      <c r="D197" s="2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5"/>
    </row>
    <row r="198" spans="1:16" x14ac:dyDescent="0.25">
      <c r="A198" s="1"/>
      <c r="B198" s="1"/>
      <c r="C198" s="1"/>
      <c r="D198" s="2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5"/>
    </row>
    <row r="199" spans="1:16" x14ac:dyDescent="0.25">
      <c r="A199" s="1"/>
      <c r="B199" s="1"/>
      <c r="C199" s="1"/>
      <c r="D199" s="2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5"/>
    </row>
    <row r="200" spans="1:16" x14ac:dyDescent="0.25">
      <c r="A200" s="1"/>
      <c r="B200" s="1"/>
      <c r="C200" s="1"/>
      <c r="D200" s="2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5"/>
    </row>
    <row r="201" spans="1:16" x14ac:dyDescent="0.25">
      <c r="A201" s="1"/>
      <c r="B201" s="1"/>
      <c r="C201" s="1"/>
      <c r="D201" s="2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5"/>
    </row>
    <row r="202" spans="1:16" x14ac:dyDescent="0.25">
      <c r="A202" s="1"/>
      <c r="B202" s="1"/>
      <c r="C202" s="1"/>
      <c r="D202" s="2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5"/>
    </row>
    <row r="203" spans="1:16" x14ac:dyDescent="0.25">
      <c r="A203" s="1"/>
      <c r="B203" s="1"/>
      <c r="C203" s="1"/>
      <c r="D203" s="2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5"/>
    </row>
    <row r="204" spans="1:16" x14ac:dyDescent="0.25">
      <c r="A204" s="1"/>
      <c r="B204" s="1"/>
      <c r="C204" s="1"/>
      <c r="D204" s="2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5"/>
    </row>
    <row r="205" spans="1:16" x14ac:dyDescent="0.25">
      <c r="A205" s="1"/>
      <c r="B205" s="1"/>
      <c r="C205" s="1"/>
      <c r="D205" s="2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5"/>
    </row>
    <row r="206" spans="1:16" x14ac:dyDescent="0.25">
      <c r="A206" s="1"/>
      <c r="B206" s="1"/>
      <c r="C206" s="1"/>
      <c r="D206" s="2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5"/>
    </row>
    <row r="207" spans="1:16" x14ac:dyDescent="0.25">
      <c r="A207" s="1"/>
      <c r="B207" s="1"/>
      <c r="C207" s="1"/>
      <c r="D207" s="2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5"/>
    </row>
    <row r="208" spans="1:16" x14ac:dyDescent="0.25">
      <c r="A208" s="1"/>
      <c r="B208" s="1"/>
      <c r="C208" s="1"/>
      <c r="D208" s="2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5"/>
    </row>
    <row r="209" spans="1:16" x14ac:dyDescent="0.25">
      <c r="A209" s="1"/>
      <c r="B209" s="1"/>
      <c r="C209" s="1"/>
      <c r="D209" s="2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5"/>
    </row>
    <row r="210" spans="1:16" x14ac:dyDescent="0.25">
      <c r="A210" s="1"/>
      <c r="B210" s="1"/>
      <c r="C210" s="1"/>
      <c r="D210" s="2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5"/>
    </row>
    <row r="211" spans="1:16" x14ac:dyDescent="0.25">
      <c r="A211" s="1"/>
      <c r="B211" s="1"/>
      <c r="C211" s="1"/>
      <c r="D211" s="2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5"/>
    </row>
    <row r="212" spans="1:16" x14ac:dyDescent="0.25">
      <c r="A212" s="1"/>
      <c r="B212" s="1"/>
      <c r="C212" s="1"/>
      <c r="D212" s="2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5"/>
    </row>
    <row r="213" spans="1:16" x14ac:dyDescent="0.25">
      <c r="A213" s="1"/>
      <c r="B213" s="1"/>
      <c r="C213" s="1"/>
      <c r="D213" s="2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5"/>
    </row>
    <row r="214" spans="1:16" x14ac:dyDescent="0.25">
      <c r="A214" s="1"/>
      <c r="B214" s="1"/>
      <c r="C214" s="1"/>
      <c r="D214" s="2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5"/>
    </row>
    <row r="215" spans="1:16" x14ac:dyDescent="0.25">
      <c r="A215" s="1"/>
      <c r="B215" s="1"/>
      <c r="C215" s="1"/>
      <c r="D215" s="2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5"/>
    </row>
    <row r="216" spans="1:16" x14ac:dyDescent="0.25">
      <c r="A216" s="1"/>
      <c r="B216" s="1"/>
      <c r="C216" s="1"/>
      <c r="D216" s="2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5"/>
    </row>
    <row r="217" spans="1:16" x14ac:dyDescent="0.25">
      <c r="A217" s="1"/>
      <c r="B217" s="1"/>
      <c r="C217" s="1"/>
      <c r="D217" s="2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5"/>
    </row>
    <row r="218" spans="1:16" x14ac:dyDescent="0.25">
      <c r="A218" s="1"/>
      <c r="B218" s="1"/>
      <c r="C218" s="1"/>
      <c r="D218" s="2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5"/>
    </row>
    <row r="219" spans="1:16" x14ac:dyDescent="0.25">
      <c r="A219" s="1"/>
      <c r="B219" s="1"/>
      <c r="C219" s="1"/>
      <c r="D219" s="2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5"/>
    </row>
    <row r="220" spans="1:16" x14ac:dyDescent="0.25">
      <c r="A220" s="1"/>
      <c r="B220" s="1"/>
      <c r="C220" s="1"/>
      <c r="D220" s="2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5"/>
    </row>
    <row r="221" spans="1:16" x14ac:dyDescent="0.25">
      <c r="A221" s="1"/>
      <c r="B221" s="1"/>
      <c r="C221" s="1"/>
      <c r="D221" s="2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5"/>
    </row>
    <row r="222" spans="1:16" x14ac:dyDescent="0.25">
      <c r="A222" s="1"/>
      <c r="B222" s="1"/>
      <c r="C222" s="1"/>
      <c r="D222" s="2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5"/>
    </row>
    <row r="223" spans="1:16" x14ac:dyDescent="0.25">
      <c r="A223" s="1"/>
      <c r="B223" s="1"/>
      <c r="C223" s="1"/>
      <c r="D223" s="2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5"/>
    </row>
    <row r="224" spans="1:16" x14ac:dyDescent="0.25">
      <c r="A224" s="1"/>
      <c r="B224" s="1"/>
      <c r="C224" s="1"/>
      <c r="D224" s="2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5"/>
    </row>
    <row r="225" spans="1:16" x14ac:dyDescent="0.25">
      <c r="A225" s="1"/>
      <c r="B225" s="1"/>
      <c r="C225" s="1"/>
      <c r="D225" s="2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5"/>
    </row>
    <row r="226" spans="1:16" x14ac:dyDescent="0.25">
      <c r="A226" s="1"/>
      <c r="B226" s="1"/>
      <c r="C226" s="1"/>
      <c r="D226" s="2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5"/>
    </row>
    <row r="227" spans="1:16" x14ac:dyDescent="0.25">
      <c r="A227" s="1"/>
      <c r="B227" s="1"/>
      <c r="C227" s="1"/>
      <c r="D227" s="2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5"/>
    </row>
    <row r="228" spans="1:16" x14ac:dyDescent="0.25">
      <c r="A228" s="1"/>
      <c r="B228" s="1"/>
      <c r="C228" s="1"/>
      <c r="D228" s="2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5"/>
    </row>
    <row r="229" spans="1:16" x14ac:dyDescent="0.25">
      <c r="A229" s="1"/>
      <c r="B229" s="1"/>
      <c r="C229" s="1"/>
      <c r="D229" s="2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5"/>
    </row>
    <row r="230" spans="1:16" x14ac:dyDescent="0.25">
      <c r="A230" s="1"/>
      <c r="B230" s="1"/>
      <c r="C230" s="1"/>
      <c r="D230" s="2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5"/>
    </row>
    <row r="231" spans="1:16" x14ac:dyDescent="0.25">
      <c r="A231" s="1"/>
      <c r="B231" s="1"/>
      <c r="C231" s="1"/>
      <c r="D231" s="2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5"/>
    </row>
    <row r="232" spans="1:16" x14ac:dyDescent="0.25">
      <c r="A232" s="1"/>
      <c r="B232" s="1"/>
      <c r="C232" s="1"/>
      <c r="D232" s="2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5"/>
    </row>
    <row r="233" spans="1:16" x14ac:dyDescent="0.25">
      <c r="A233" s="1"/>
      <c r="B233" s="1"/>
      <c r="C233" s="1"/>
      <c r="D233" s="2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5"/>
    </row>
    <row r="234" spans="1:16" x14ac:dyDescent="0.25">
      <c r="A234" s="1"/>
      <c r="B234" s="1"/>
      <c r="C234" s="1"/>
      <c r="D234" s="2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5"/>
    </row>
    <row r="235" spans="1:16" x14ac:dyDescent="0.25">
      <c r="A235" s="1"/>
      <c r="B235" s="1"/>
      <c r="C235" s="1"/>
      <c r="D235" s="2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5"/>
    </row>
    <row r="236" spans="1:16" x14ac:dyDescent="0.25">
      <c r="A236" s="1"/>
      <c r="B236" s="1"/>
      <c r="C236" s="1"/>
      <c r="D236" s="2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5"/>
    </row>
    <row r="237" spans="1:16" x14ac:dyDescent="0.25">
      <c r="A237" s="1"/>
      <c r="B237" s="1"/>
      <c r="C237" s="1"/>
      <c r="D237" s="2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5"/>
    </row>
    <row r="238" spans="1:16" x14ac:dyDescent="0.25">
      <c r="A238" s="1"/>
      <c r="B238" s="1"/>
      <c r="C238" s="1"/>
      <c r="D238" s="2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5"/>
    </row>
    <row r="239" spans="1:16" x14ac:dyDescent="0.25">
      <c r="A239" s="1"/>
      <c r="B239" s="1"/>
      <c r="C239" s="1"/>
      <c r="D239" s="2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5"/>
    </row>
    <row r="240" spans="1:16" x14ac:dyDescent="0.25">
      <c r="A240" s="1"/>
      <c r="B240" s="1"/>
      <c r="C240" s="1"/>
      <c r="D240" s="2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5"/>
    </row>
    <row r="241" spans="1:16" x14ac:dyDescent="0.25">
      <c r="A241" s="1"/>
      <c r="B241" s="1"/>
      <c r="C241" s="1"/>
      <c r="D241" s="2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5"/>
    </row>
    <row r="242" spans="1:16" x14ac:dyDescent="0.25">
      <c r="A242" s="1"/>
      <c r="B242" s="1"/>
      <c r="C242" s="1"/>
      <c r="D242" s="2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5"/>
    </row>
    <row r="243" spans="1:16" x14ac:dyDescent="0.25">
      <c r="A243" s="1"/>
      <c r="B243" s="1"/>
      <c r="C243" s="1"/>
      <c r="D243" s="2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5"/>
    </row>
    <row r="244" spans="1:16" x14ac:dyDescent="0.25">
      <c r="A244" s="1"/>
      <c r="B244" s="1"/>
      <c r="C244" s="1"/>
      <c r="D244" s="2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5"/>
    </row>
    <row r="245" spans="1:16" x14ac:dyDescent="0.25">
      <c r="A245" s="1"/>
      <c r="B245" s="1"/>
      <c r="C245" s="1"/>
      <c r="D245" s="2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5"/>
    </row>
    <row r="246" spans="1:16" x14ac:dyDescent="0.25">
      <c r="A246" s="1"/>
      <c r="B246" s="1"/>
      <c r="C246" s="1"/>
      <c r="D246" s="2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5"/>
    </row>
    <row r="247" spans="1:16" x14ac:dyDescent="0.25">
      <c r="A247" s="1"/>
      <c r="B247" s="1"/>
      <c r="C247" s="1"/>
      <c r="D247" s="2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5"/>
    </row>
    <row r="248" spans="1:16" x14ac:dyDescent="0.25">
      <c r="A248" s="1"/>
      <c r="B248" s="1"/>
      <c r="C248" s="1"/>
      <c r="D248" s="2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5"/>
    </row>
    <row r="249" spans="1:16" x14ac:dyDescent="0.25">
      <c r="A249" s="1"/>
      <c r="B249" s="1"/>
      <c r="C249" s="1"/>
      <c r="D249" s="2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5"/>
    </row>
    <row r="250" spans="1:16" x14ac:dyDescent="0.25">
      <c r="A250" s="1"/>
      <c r="B250" s="1"/>
      <c r="C250" s="1"/>
      <c r="D250" s="2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5"/>
    </row>
    <row r="251" spans="1:16" x14ac:dyDescent="0.25">
      <c r="A251" s="1"/>
      <c r="B251" s="1"/>
      <c r="C251" s="1"/>
      <c r="D251" s="2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5"/>
    </row>
    <row r="252" spans="1:16" x14ac:dyDescent="0.25">
      <c r="A252" s="1"/>
      <c r="B252" s="1"/>
      <c r="C252" s="1"/>
      <c r="D252" s="2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5"/>
    </row>
    <row r="253" spans="1:16" x14ac:dyDescent="0.25">
      <c r="A253" s="1"/>
      <c r="B253" s="1"/>
      <c r="C253" s="1"/>
      <c r="D253" s="2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5"/>
    </row>
    <row r="254" spans="1:16" x14ac:dyDescent="0.25">
      <c r="A254" s="1"/>
      <c r="B254" s="1"/>
      <c r="C254" s="1"/>
      <c r="D254" s="2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5"/>
    </row>
    <row r="255" spans="1:16" x14ac:dyDescent="0.25">
      <c r="A255" s="1"/>
      <c r="B255" s="1"/>
      <c r="C255" s="1"/>
      <c r="D255" s="2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5"/>
    </row>
    <row r="256" spans="1:16" x14ac:dyDescent="0.25">
      <c r="A256" s="1"/>
      <c r="B256" s="1"/>
      <c r="C256" s="1"/>
      <c r="D256" s="2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5"/>
    </row>
    <row r="257" spans="1:16" x14ac:dyDescent="0.25">
      <c r="A257" s="1"/>
      <c r="B257" s="1"/>
      <c r="C257" s="1"/>
      <c r="D257" s="2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5"/>
    </row>
    <row r="258" spans="1:16" x14ac:dyDescent="0.25">
      <c r="A258" s="1"/>
      <c r="B258" s="1"/>
      <c r="C258" s="1"/>
      <c r="D258" s="2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5"/>
    </row>
    <row r="259" spans="1:16" x14ac:dyDescent="0.25">
      <c r="A259" s="1"/>
      <c r="B259" s="1"/>
      <c r="C259" s="1"/>
      <c r="D259" s="2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5"/>
    </row>
    <row r="260" spans="1:16" x14ac:dyDescent="0.25">
      <c r="A260" s="1"/>
      <c r="B260" s="1"/>
      <c r="C260" s="1"/>
      <c r="D260" s="2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5"/>
    </row>
    <row r="261" spans="1:16" x14ac:dyDescent="0.25">
      <c r="A261" s="1"/>
      <c r="B261" s="1"/>
      <c r="C261" s="1"/>
      <c r="D261" s="2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5"/>
    </row>
    <row r="262" spans="1:16" x14ac:dyDescent="0.25">
      <c r="A262" s="1"/>
      <c r="B262" s="1"/>
      <c r="C262" s="1"/>
      <c r="D262" s="2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5"/>
    </row>
    <row r="263" spans="1:16" x14ac:dyDescent="0.25">
      <c r="A263" s="1"/>
      <c r="B263" s="1"/>
      <c r="C263" s="1"/>
      <c r="D263" s="2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5"/>
    </row>
    <row r="264" spans="1:16" x14ac:dyDescent="0.25">
      <c r="A264" s="1"/>
      <c r="B264" s="1"/>
      <c r="C264" s="1"/>
      <c r="D264" s="2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5"/>
    </row>
    <row r="265" spans="1:16" x14ac:dyDescent="0.25">
      <c r="A265" s="1"/>
      <c r="B265" s="1"/>
      <c r="C265" s="1"/>
      <c r="D265" s="2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5"/>
    </row>
    <row r="266" spans="1:16" x14ac:dyDescent="0.25">
      <c r="A266" s="1"/>
      <c r="B266" s="1"/>
      <c r="C266" s="1"/>
      <c r="D266" s="2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5"/>
    </row>
    <row r="267" spans="1:16" x14ac:dyDescent="0.25">
      <c r="A267" s="1"/>
      <c r="B267" s="1"/>
      <c r="C267" s="1"/>
      <c r="D267" s="2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5"/>
    </row>
    <row r="268" spans="1:16" x14ac:dyDescent="0.25">
      <c r="A268" s="1"/>
      <c r="B268" s="1"/>
      <c r="C268" s="1"/>
      <c r="D268" s="2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5"/>
    </row>
    <row r="269" spans="1:16" x14ac:dyDescent="0.25">
      <c r="A269" s="1"/>
      <c r="B269" s="1"/>
      <c r="C269" s="1"/>
      <c r="D269" s="2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5"/>
    </row>
    <row r="270" spans="1:16" x14ac:dyDescent="0.25">
      <c r="A270" s="1"/>
      <c r="B270" s="1"/>
      <c r="C270" s="1"/>
      <c r="D270" s="2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5"/>
    </row>
    <row r="271" spans="1:16" x14ac:dyDescent="0.25">
      <c r="A271" s="1"/>
      <c r="B271" s="1"/>
      <c r="C271" s="1"/>
      <c r="D271" s="2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5"/>
    </row>
    <row r="272" spans="1:16" x14ac:dyDescent="0.25">
      <c r="A272" s="1"/>
      <c r="B272" s="1"/>
      <c r="C272" s="1"/>
      <c r="D272" s="2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5"/>
    </row>
    <row r="273" spans="1:16" x14ac:dyDescent="0.25">
      <c r="A273" s="1"/>
      <c r="B273" s="1"/>
      <c r="C273" s="1"/>
      <c r="D273" s="2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5"/>
    </row>
    <row r="274" spans="1:16" x14ac:dyDescent="0.25">
      <c r="A274" s="1"/>
      <c r="B274" s="1"/>
      <c r="C274" s="1"/>
      <c r="D274" s="2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5"/>
    </row>
    <row r="275" spans="1:16" x14ac:dyDescent="0.25">
      <c r="A275" s="1"/>
      <c r="B275" s="1"/>
      <c r="C275" s="1"/>
      <c r="D275" s="2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5"/>
    </row>
    <row r="276" spans="1:16" x14ac:dyDescent="0.25">
      <c r="A276" s="1"/>
      <c r="B276" s="1"/>
      <c r="C276" s="1"/>
      <c r="D276" s="2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5"/>
    </row>
    <row r="277" spans="1:16" x14ac:dyDescent="0.25">
      <c r="A277" s="1"/>
      <c r="B277" s="1"/>
      <c r="C277" s="1"/>
      <c r="D277" s="2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5"/>
    </row>
    <row r="278" spans="1:16" x14ac:dyDescent="0.25">
      <c r="A278" s="1"/>
      <c r="B278" s="1"/>
      <c r="C278" s="1"/>
      <c r="D278" s="2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5"/>
    </row>
    <row r="279" spans="1:16" x14ac:dyDescent="0.25">
      <c r="A279" s="1"/>
      <c r="B279" s="1"/>
      <c r="C279" s="1"/>
      <c r="D279" s="2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5"/>
    </row>
    <row r="280" spans="1:16" x14ac:dyDescent="0.25">
      <c r="A280" s="1"/>
      <c r="B280" s="1"/>
      <c r="C280" s="1"/>
      <c r="D280" s="2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5"/>
    </row>
    <row r="281" spans="1:16" x14ac:dyDescent="0.25">
      <c r="A281" s="1"/>
      <c r="B281" s="1"/>
      <c r="C281" s="1"/>
      <c r="D281" s="2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5"/>
    </row>
    <row r="282" spans="1:16" x14ac:dyDescent="0.25">
      <c r="A282" s="1"/>
      <c r="B282" s="1"/>
      <c r="C282" s="1"/>
      <c r="D282" s="2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5"/>
    </row>
    <row r="283" spans="1:16" x14ac:dyDescent="0.25">
      <c r="A283" s="1"/>
      <c r="B283" s="1"/>
      <c r="C283" s="1"/>
      <c r="D283" s="2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5"/>
    </row>
    <row r="284" spans="1:16" x14ac:dyDescent="0.25">
      <c r="A284" s="1"/>
      <c r="B284" s="1"/>
      <c r="C284" s="1"/>
      <c r="D284" s="2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5"/>
    </row>
    <row r="285" spans="1:16" x14ac:dyDescent="0.25">
      <c r="A285" s="1"/>
      <c r="B285" s="1"/>
      <c r="C285" s="1"/>
      <c r="D285" s="2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5"/>
    </row>
    <row r="286" spans="1:16" x14ac:dyDescent="0.25">
      <c r="A286" s="1"/>
      <c r="B286" s="1"/>
      <c r="C286" s="1"/>
      <c r="D286" s="2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5"/>
    </row>
    <row r="287" spans="1:16" x14ac:dyDescent="0.25">
      <c r="A287" s="1"/>
      <c r="B287" s="1"/>
      <c r="C287" s="1"/>
      <c r="D287" s="2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5"/>
    </row>
    <row r="288" spans="1:16" x14ac:dyDescent="0.25">
      <c r="A288" s="1"/>
      <c r="B288" s="1"/>
      <c r="C288" s="1"/>
      <c r="D288" s="2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5"/>
    </row>
    <row r="289" spans="1:16" x14ac:dyDescent="0.25">
      <c r="A289" s="1"/>
      <c r="B289" s="1"/>
      <c r="C289" s="1"/>
      <c r="D289" s="2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5"/>
    </row>
    <row r="290" spans="1:16" x14ac:dyDescent="0.25">
      <c r="A290" s="1"/>
      <c r="B290" s="1"/>
      <c r="C290" s="1"/>
      <c r="D290" s="2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5"/>
    </row>
    <row r="291" spans="1:16" x14ac:dyDescent="0.25">
      <c r="A291" s="1"/>
      <c r="B291" s="1"/>
      <c r="C291" s="1"/>
      <c r="D291" s="2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5"/>
    </row>
    <row r="292" spans="1:16" x14ac:dyDescent="0.25">
      <c r="A292" s="1"/>
      <c r="B292" s="1"/>
      <c r="C292" s="1"/>
      <c r="D292" s="2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5"/>
    </row>
    <row r="293" spans="1:16" x14ac:dyDescent="0.25">
      <c r="A293" s="1"/>
      <c r="B293" s="1"/>
      <c r="C293" s="1"/>
      <c r="D293" s="2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5"/>
    </row>
    <row r="294" spans="1:16" x14ac:dyDescent="0.25">
      <c r="A294" s="1"/>
      <c r="B294" s="1"/>
      <c r="C294" s="1"/>
      <c r="D294" s="2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5"/>
    </row>
    <row r="295" spans="1:16" x14ac:dyDescent="0.25">
      <c r="A295" s="1"/>
      <c r="B295" s="1"/>
      <c r="C295" s="1"/>
      <c r="D295" s="2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5"/>
    </row>
    <row r="296" spans="1:16" x14ac:dyDescent="0.25">
      <c r="A296" s="1"/>
      <c r="B296" s="1"/>
      <c r="C296" s="1"/>
      <c r="D296" s="2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5"/>
    </row>
    <row r="297" spans="1:16" x14ac:dyDescent="0.25">
      <c r="A297" s="1"/>
      <c r="B297" s="1"/>
      <c r="C297" s="1"/>
      <c r="D297" s="2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5"/>
    </row>
    <row r="298" spans="1:16" x14ac:dyDescent="0.25">
      <c r="A298" s="1"/>
      <c r="B298" s="1"/>
      <c r="C298" s="1"/>
      <c r="D298" s="2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5"/>
    </row>
    <row r="299" spans="1:16" x14ac:dyDescent="0.25">
      <c r="A299" s="1"/>
      <c r="B299" s="1"/>
      <c r="C299" s="1"/>
      <c r="D299" s="2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5"/>
    </row>
    <row r="300" spans="1:16" x14ac:dyDescent="0.25">
      <c r="A300" s="1"/>
      <c r="B300" s="1"/>
      <c r="C300" s="1"/>
      <c r="D300" s="2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5"/>
    </row>
    <row r="301" spans="1:16" x14ac:dyDescent="0.25">
      <c r="A301" s="1"/>
      <c r="B301" s="1"/>
      <c r="C301" s="1"/>
      <c r="D301" s="2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5"/>
    </row>
    <row r="302" spans="1:16" x14ac:dyDescent="0.25">
      <c r="A302" s="1"/>
      <c r="B302" s="1"/>
      <c r="C302" s="1"/>
      <c r="D302" s="2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5"/>
    </row>
    <row r="303" spans="1:16" x14ac:dyDescent="0.25">
      <c r="A303" s="1"/>
      <c r="B303" s="1"/>
      <c r="C303" s="1"/>
      <c r="D303" s="2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5"/>
    </row>
    <row r="304" spans="1:16" x14ac:dyDescent="0.25">
      <c r="A304" s="1"/>
      <c r="B304" s="1"/>
      <c r="C304" s="1"/>
      <c r="D304" s="2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5"/>
    </row>
    <row r="305" spans="1:16" x14ac:dyDescent="0.25">
      <c r="A305" s="1"/>
      <c r="B305" s="1"/>
      <c r="C305" s="1"/>
      <c r="D305" s="2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5"/>
    </row>
    <row r="306" spans="1:16" x14ac:dyDescent="0.25">
      <c r="A306" s="1"/>
      <c r="B306" s="1"/>
      <c r="C306" s="1"/>
      <c r="D306" s="2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5"/>
    </row>
    <row r="307" spans="1:16" x14ac:dyDescent="0.25">
      <c r="A307" s="1"/>
      <c r="B307" s="1"/>
      <c r="C307" s="1"/>
      <c r="D307" s="2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5"/>
    </row>
    <row r="308" spans="1:16" x14ac:dyDescent="0.25">
      <c r="A308" s="1"/>
      <c r="B308" s="1"/>
      <c r="C308" s="1"/>
      <c r="D308" s="2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5"/>
    </row>
    <row r="309" spans="1:16" x14ac:dyDescent="0.25">
      <c r="A309" s="1"/>
      <c r="B309" s="1"/>
      <c r="C309" s="1"/>
      <c r="D309" s="2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5"/>
    </row>
    <row r="310" spans="1:16" x14ac:dyDescent="0.25">
      <c r="A310" s="1"/>
      <c r="B310" s="1"/>
      <c r="C310" s="1"/>
      <c r="D310" s="2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5"/>
    </row>
    <row r="311" spans="1:16" x14ac:dyDescent="0.25">
      <c r="A311" s="1"/>
      <c r="B311" s="1"/>
      <c r="C311" s="1"/>
      <c r="D311" s="2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5"/>
    </row>
    <row r="312" spans="1:16" x14ac:dyDescent="0.25">
      <c r="A312" s="1"/>
      <c r="B312" s="1"/>
      <c r="C312" s="1"/>
      <c r="D312" s="2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5"/>
    </row>
    <row r="313" spans="1:16" x14ac:dyDescent="0.25">
      <c r="A313" s="1"/>
      <c r="B313" s="1"/>
      <c r="C313" s="1"/>
      <c r="D313" s="2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5"/>
    </row>
    <row r="314" spans="1:16" x14ac:dyDescent="0.25">
      <c r="A314" s="1"/>
      <c r="B314" s="1"/>
      <c r="C314" s="1"/>
      <c r="D314" s="2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5"/>
    </row>
    <row r="315" spans="1:16" x14ac:dyDescent="0.25">
      <c r="A315" s="1"/>
      <c r="B315" s="1"/>
      <c r="C315" s="1"/>
      <c r="D315" s="2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5"/>
    </row>
    <row r="316" spans="1:16" x14ac:dyDescent="0.25">
      <c r="A316" s="1"/>
      <c r="B316" s="1"/>
      <c r="C316" s="1"/>
      <c r="D316" s="2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5"/>
    </row>
    <row r="317" spans="1:16" x14ac:dyDescent="0.25">
      <c r="A317" s="1"/>
      <c r="B317" s="1"/>
      <c r="C317" s="1"/>
      <c r="D317" s="2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5"/>
    </row>
    <row r="318" spans="1:16" x14ac:dyDescent="0.25">
      <c r="A318" s="1"/>
      <c r="B318" s="1"/>
      <c r="C318" s="1"/>
      <c r="D318" s="2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5"/>
    </row>
    <row r="319" spans="1:16" x14ac:dyDescent="0.25">
      <c r="A319" s="1"/>
      <c r="B319" s="1"/>
      <c r="C319" s="1"/>
      <c r="D319" s="2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5"/>
    </row>
    <row r="320" spans="1:16" x14ac:dyDescent="0.25">
      <c r="A320" s="1"/>
      <c r="B320" s="1"/>
      <c r="C320" s="1"/>
      <c r="D320" s="2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5"/>
    </row>
    <row r="321" spans="1:16" x14ac:dyDescent="0.25">
      <c r="A321" s="1"/>
      <c r="B321" s="1"/>
      <c r="C321" s="1"/>
      <c r="D321" s="2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5"/>
    </row>
    <row r="322" spans="1:16" x14ac:dyDescent="0.25">
      <c r="A322" s="1"/>
      <c r="B322" s="1"/>
      <c r="C322" s="1"/>
      <c r="D322" s="2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5"/>
    </row>
    <row r="323" spans="1:16" x14ac:dyDescent="0.25">
      <c r="A323" s="1"/>
      <c r="B323" s="1"/>
      <c r="C323" s="1"/>
      <c r="D323" s="2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5"/>
    </row>
    <row r="324" spans="1:16" x14ac:dyDescent="0.25">
      <c r="A324" s="1"/>
      <c r="B324" s="1"/>
      <c r="C324" s="1"/>
      <c r="D324" s="2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5"/>
    </row>
    <row r="325" spans="1:16" x14ac:dyDescent="0.25">
      <c r="A325" s="1"/>
      <c r="B325" s="1"/>
      <c r="C325" s="1"/>
      <c r="D325" s="2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5"/>
    </row>
    <row r="326" spans="1:16" x14ac:dyDescent="0.25">
      <c r="A326" s="1"/>
      <c r="B326" s="1"/>
      <c r="C326" s="1"/>
      <c r="D326" s="2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5"/>
    </row>
    <row r="327" spans="1:16" x14ac:dyDescent="0.25">
      <c r="A327" s="1"/>
      <c r="B327" s="1"/>
      <c r="C327" s="1"/>
      <c r="D327" s="2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5"/>
    </row>
    <row r="328" spans="1:16" x14ac:dyDescent="0.25">
      <c r="A328" s="1"/>
      <c r="B328" s="1"/>
      <c r="C328" s="1"/>
      <c r="D328" s="2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5"/>
    </row>
    <row r="329" spans="1:16" x14ac:dyDescent="0.25">
      <c r="A329" s="1"/>
      <c r="B329" s="1"/>
      <c r="C329" s="1"/>
      <c r="D329" s="2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5"/>
    </row>
    <row r="330" spans="1:16" x14ac:dyDescent="0.25">
      <c r="A330" s="1"/>
      <c r="B330" s="1"/>
      <c r="C330" s="1"/>
      <c r="D330" s="2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5"/>
    </row>
    <row r="331" spans="1:16" x14ac:dyDescent="0.25">
      <c r="A331" s="1"/>
      <c r="B331" s="1"/>
      <c r="C331" s="1"/>
      <c r="D331" s="2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5"/>
    </row>
    <row r="332" spans="1:16" x14ac:dyDescent="0.25">
      <c r="A332" s="1"/>
      <c r="B332" s="1"/>
      <c r="C332" s="1"/>
      <c r="D332" s="2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5"/>
    </row>
    <row r="333" spans="1:16" x14ac:dyDescent="0.25">
      <c r="A333" s="1"/>
      <c r="B333" s="1"/>
      <c r="C333" s="1"/>
      <c r="D333" s="2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5"/>
    </row>
    <row r="334" spans="1:16" x14ac:dyDescent="0.25">
      <c r="A334" s="1"/>
      <c r="B334" s="1"/>
      <c r="C334" s="1"/>
      <c r="D334" s="2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5"/>
    </row>
    <row r="335" spans="1:16" x14ac:dyDescent="0.25">
      <c r="A335" s="1"/>
      <c r="B335" s="1"/>
      <c r="C335" s="1"/>
      <c r="D335" s="2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5"/>
    </row>
    <row r="336" spans="1:16" x14ac:dyDescent="0.25">
      <c r="A336" s="1"/>
      <c r="B336" s="1"/>
      <c r="C336" s="1"/>
      <c r="D336" s="2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5"/>
    </row>
    <row r="337" spans="1:16" x14ac:dyDescent="0.25">
      <c r="A337" s="1"/>
      <c r="B337" s="1"/>
      <c r="C337" s="1"/>
      <c r="D337" s="2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5"/>
    </row>
    <row r="338" spans="1:16" x14ac:dyDescent="0.25">
      <c r="A338" s="1"/>
      <c r="B338" s="1"/>
      <c r="C338" s="1"/>
      <c r="D338" s="2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5"/>
    </row>
    <row r="339" spans="1:16" x14ac:dyDescent="0.25">
      <c r="A339" s="1"/>
      <c r="B339" s="1"/>
      <c r="C339" s="1"/>
      <c r="D339" s="2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5"/>
    </row>
    <row r="340" spans="1:16" x14ac:dyDescent="0.25">
      <c r="A340" s="1"/>
      <c r="B340" s="1"/>
      <c r="C340" s="1"/>
      <c r="D340" s="2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5"/>
    </row>
    <row r="341" spans="1:16" x14ac:dyDescent="0.25">
      <c r="A341" s="1"/>
      <c r="B341" s="1"/>
      <c r="C341" s="1"/>
      <c r="D341" s="2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5"/>
    </row>
    <row r="342" spans="1:16" x14ac:dyDescent="0.25">
      <c r="A342" s="1"/>
      <c r="B342" s="1"/>
      <c r="C342" s="1"/>
      <c r="D342" s="2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5"/>
    </row>
    <row r="343" spans="1:16" x14ac:dyDescent="0.25">
      <c r="A343" s="1"/>
      <c r="B343" s="1"/>
      <c r="C343" s="1"/>
      <c r="D343" s="2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5"/>
    </row>
    <row r="344" spans="1:16" x14ac:dyDescent="0.25">
      <c r="A344" s="1"/>
      <c r="B344" s="1"/>
      <c r="C344" s="1"/>
      <c r="D344" s="2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5"/>
    </row>
    <row r="345" spans="1:16" x14ac:dyDescent="0.25">
      <c r="A345" s="1"/>
      <c r="B345" s="1"/>
      <c r="C345" s="1"/>
      <c r="D345" s="2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5"/>
    </row>
    <row r="346" spans="1:16" x14ac:dyDescent="0.25">
      <c r="A346" s="1"/>
      <c r="B346" s="1"/>
      <c r="C346" s="1"/>
      <c r="D346" s="2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5"/>
    </row>
    <row r="347" spans="1:16" x14ac:dyDescent="0.25">
      <c r="A347" s="1"/>
      <c r="B347" s="1"/>
      <c r="C347" s="1"/>
      <c r="D347" s="2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5"/>
    </row>
    <row r="348" spans="1:16" x14ac:dyDescent="0.25">
      <c r="A348" s="1"/>
      <c r="B348" s="1"/>
      <c r="C348" s="1"/>
      <c r="D348" s="2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5"/>
    </row>
    <row r="349" spans="1:16" x14ac:dyDescent="0.25">
      <c r="A349" s="1"/>
      <c r="B349" s="1"/>
      <c r="C349" s="1"/>
      <c r="D349" s="2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5"/>
    </row>
    <row r="350" spans="1:16" x14ac:dyDescent="0.25">
      <c r="A350" s="1"/>
      <c r="B350" s="1"/>
      <c r="C350" s="1"/>
      <c r="D350" s="2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5"/>
    </row>
    <row r="351" spans="1:16" x14ac:dyDescent="0.25">
      <c r="A351" s="1"/>
      <c r="B351" s="1"/>
      <c r="C351" s="1"/>
      <c r="D351" s="2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5"/>
    </row>
    <row r="352" spans="1:16" x14ac:dyDescent="0.25">
      <c r="A352" s="1"/>
      <c r="B352" s="1"/>
      <c r="C352" s="1"/>
      <c r="D352" s="2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5"/>
    </row>
    <row r="353" spans="1:16" x14ac:dyDescent="0.25">
      <c r="A353" s="1"/>
      <c r="B353" s="1"/>
      <c r="C353" s="1"/>
      <c r="D353" s="2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5"/>
    </row>
    <row r="354" spans="1:16" x14ac:dyDescent="0.25">
      <c r="A354" s="1"/>
      <c r="B354" s="1"/>
      <c r="C354" s="1"/>
      <c r="D354" s="2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5"/>
    </row>
    <row r="355" spans="1:16" x14ac:dyDescent="0.25">
      <c r="A355" s="1"/>
      <c r="B355" s="1"/>
      <c r="C355" s="1"/>
      <c r="D355" s="2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5"/>
    </row>
    <row r="356" spans="1:16" x14ac:dyDescent="0.25">
      <c r="A356" s="1"/>
      <c r="B356" s="1"/>
      <c r="C356" s="1"/>
      <c r="D356" s="2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5"/>
    </row>
    <row r="357" spans="1:16" x14ac:dyDescent="0.25">
      <c r="A357" s="1"/>
      <c r="B357" s="1"/>
      <c r="C357" s="1"/>
      <c r="D357" s="2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5"/>
    </row>
    <row r="358" spans="1:16" x14ac:dyDescent="0.25">
      <c r="A358" s="1"/>
      <c r="B358" s="1"/>
      <c r="C358" s="1"/>
      <c r="D358" s="2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5"/>
    </row>
    <row r="359" spans="1:16" x14ac:dyDescent="0.25">
      <c r="A359" s="1"/>
      <c r="B359" s="1"/>
      <c r="C359" s="1"/>
      <c r="D359" s="2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5"/>
    </row>
    <row r="360" spans="1:16" x14ac:dyDescent="0.25">
      <c r="A360" s="1"/>
      <c r="B360" s="1"/>
      <c r="C360" s="1"/>
      <c r="D360" s="2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5"/>
    </row>
    <row r="361" spans="1:16" x14ac:dyDescent="0.25">
      <c r="A361" s="1"/>
      <c r="B361" s="1"/>
      <c r="C361" s="1"/>
      <c r="D361" s="2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5"/>
    </row>
    <row r="362" spans="1:16" x14ac:dyDescent="0.25">
      <c r="A362" s="1"/>
      <c r="B362" s="1"/>
      <c r="C362" s="1"/>
      <c r="D362" s="2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5"/>
    </row>
    <row r="363" spans="1:16" x14ac:dyDescent="0.25">
      <c r="A363" s="1"/>
      <c r="B363" s="1"/>
      <c r="C363" s="1"/>
      <c r="D363" s="2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5"/>
    </row>
    <row r="364" spans="1:16" x14ac:dyDescent="0.25">
      <c r="A364" s="1"/>
      <c r="B364" s="1"/>
      <c r="C364" s="1"/>
      <c r="D364" s="2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5"/>
    </row>
    <row r="365" spans="1:16" x14ac:dyDescent="0.25">
      <c r="A365" s="1"/>
      <c r="B365" s="1"/>
      <c r="C365" s="1"/>
      <c r="D365" s="2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5"/>
    </row>
    <row r="366" spans="1:16" x14ac:dyDescent="0.25">
      <c r="A366" s="1"/>
      <c r="B366" s="1"/>
      <c r="C366" s="1"/>
      <c r="D366" s="2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5"/>
    </row>
    <row r="367" spans="1:16" x14ac:dyDescent="0.25">
      <c r="A367" s="1"/>
      <c r="B367" s="1"/>
      <c r="C367" s="1"/>
      <c r="D367" s="2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5"/>
    </row>
    <row r="368" spans="1:16" x14ac:dyDescent="0.25">
      <c r="A368" s="1"/>
      <c r="B368" s="1"/>
      <c r="C368" s="1"/>
      <c r="D368" s="2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5"/>
    </row>
    <row r="369" spans="1:16" x14ac:dyDescent="0.25">
      <c r="A369" s="1"/>
      <c r="B369" s="1"/>
      <c r="C369" s="1"/>
      <c r="D369" s="2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5"/>
    </row>
    <row r="370" spans="1:16" x14ac:dyDescent="0.25">
      <c r="A370" s="1"/>
      <c r="B370" s="1"/>
      <c r="C370" s="1"/>
      <c r="D370" s="2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5"/>
    </row>
    <row r="371" spans="1:16" x14ac:dyDescent="0.25">
      <c r="A371" s="1"/>
      <c r="B371" s="1"/>
      <c r="C371" s="1"/>
      <c r="D371" s="2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5"/>
    </row>
    <row r="372" spans="1:16" x14ac:dyDescent="0.25">
      <c r="A372" s="1"/>
      <c r="B372" s="1"/>
      <c r="C372" s="1"/>
      <c r="D372" s="2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5"/>
    </row>
    <row r="373" spans="1:16" x14ac:dyDescent="0.25">
      <c r="A373" s="1"/>
      <c r="B373" s="1"/>
      <c r="C373" s="1"/>
      <c r="D373" s="2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5"/>
    </row>
    <row r="374" spans="1:16" x14ac:dyDescent="0.25">
      <c r="A374" s="1"/>
      <c r="B374" s="1"/>
      <c r="C374" s="1"/>
      <c r="D374" s="2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5"/>
    </row>
    <row r="375" spans="1:16" x14ac:dyDescent="0.25">
      <c r="A375" s="1"/>
      <c r="B375" s="1"/>
      <c r="C375" s="1"/>
      <c r="D375" s="2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5"/>
    </row>
    <row r="376" spans="1:16" x14ac:dyDescent="0.25">
      <c r="A376" s="1"/>
      <c r="B376" s="1"/>
      <c r="C376" s="1"/>
      <c r="D376" s="2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5"/>
    </row>
    <row r="377" spans="1:16" x14ac:dyDescent="0.25">
      <c r="A377" s="1"/>
      <c r="B377" s="1"/>
      <c r="C377" s="1"/>
      <c r="D377" s="2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5"/>
    </row>
    <row r="378" spans="1:16" x14ac:dyDescent="0.25">
      <c r="A378" s="1"/>
      <c r="B378" s="1"/>
      <c r="C378" s="1"/>
      <c r="D378" s="2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5"/>
    </row>
    <row r="379" spans="1:16" x14ac:dyDescent="0.25">
      <c r="A379" s="1"/>
      <c r="B379" s="1"/>
      <c r="C379" s="1"/>
      <c r="D379" s="2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5"/>
    </row>
    <row r="380" spans="1:16" x14ac:dyDescent="0.25">
      <c r="A380" s="1"/>
      <c r="B380" s="1"/>
      <c r="C380" s="1"/>
      <c r="D380" s="2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5"/>
    </row>
    <row r="381" spans="1:16" x14ac:dyDescent="0.25">
      <c r="A381" s="1"/>
      <c r="B381" s="1"/>
      <c r="C381" s="1"/>
      <c r="D381" s="2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5"/>
    </row>
    <row r="382" spans="1:16" x14ac:dyDescent="0.25">
      <c r="A382" s="1"/>
      <c r="B382" s="1"/>
      <c r="C382" s="1"/>
      <c r="D382" s="2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5"/>
    </row>
    <row r="383" spans="1:16" x14ac:dyDescent="0.25">
      <c r="A383" s="1"/>
      <c r="B383" s="1"/>
      <c r="C383" s="1"/>
      <c r="D383" s="2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5"/>
    </row>
    <row r="384" spans="1:16" x14ac:dyDescent="0.25">
      <c r="A384" s="1"/>
      <c r="B384" s="1"/>
      <c r="C384" s="1"/>
      <c r="D384" s="2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5"/>
    </row>
    <row r="385" spans="1:16" x14ac:dyDescent="0.25">
      <c r="A385" s="1"/>
      <c r="B385" s="1"/>
      <c r="C385" s="1"/>
      <c r="D385" s="2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5"/>
    </row>
    <row r="386" spans="1:16" x14ac:dyDescent="0.25">
      <c r="A386" s="1"/>
      <c r="B386" s="1"/>
      <c r="C386" s="1"/>
      <c r="D386" s="2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5"/>
    </row>
    <row r="387" spans="1:16" x14ac:dyDescent="0.25">
      <c r="A387" s="1"/>
      <c r="B387" s="1"/>
      <c r="C387" s="1"/>
      <c r="D387" s="2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5"/>
    </row>
    <row r="388" spans="1:16" x14ac:dyDescent="0.25">
      <c r="A388" s="1"/>
      <c r="B388" s="1"/>
      <c r="C388" s="1"/>
      <c r="D388" s="2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5"/>
    </row>
    <row r="389" spans="1:16" x14ac:dyDescent="0.25">
      <c r="A389" s="1"/>
      <c r="B389" s="1"/>
      <c r="C389" s="1"/>
      <c r="D389" s="2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5"/>
    </row>
    <row r="390" spans="1:16" x14ac:dyDescent="0.25">
      <c r="A390" s="1"/>
      <c r="B390" s="1"/>
      <c r="C390" s="1"/>
      <c r="D390" s="2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5"/>
    </row>
    <row r="391" spans="1:16" x14ac:dyDescent="0.25">
      <c r="A391" s="1"/>
      <c r="B391" s="1"/>
      <c r="C391" s="1"/>
      <c r="D391" s="2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5"/>
    </row>
    <row r="392" spans="1:16" x14ac:dyDescent="0.25">
      <c r="A392" s="1"/>
      <c r="B392" s="1"/>
      <c r="C392" s="1"/>
      <c r="D392" s="2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5"/>
    </row>
    <row r="393" spans="1:16" x14ac:dyDescent="0.25">
      <c r="A393" s="1"/>
      <c r="B393" s="1"/>
      <c r="C393" s="1"/>
      <c r="D393" s="2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5"/>
    </row>
    <row r="394" spans="1:16" x14ac:dyDescent="0.25">
      <c r="A394" s="1"/>
      <c r="B394" s="1"/>
      <c r="C394" s="1"/>
      <c r="D394" s="2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5"/>
    </row>
    <row r="395" spans="1:16" x14ac:dyDescent="0.25">
      <c r="A395" s="1"/>
      <c r="B395" s="1"/>
      <c r="C395" s="1"/>
      <c r="D395" s="2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5"/>
    </row>
    <row r="396" spans="1:16" x14ac:dyDescent="0.25">
      <c r="A396" s="1"/>
      <c r="B396" s="1"/>
      <c r="C396" s="1"/>
      <c r="D396" s="2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5"/>
    </row>
    <row r="397" spans="1:16" x14ac:dyDescent="0.25">
      <c r="A397" s="1"/>
      <c r="B397" s="1"/>
      <c r="C397" s="1"/>
      <c r="D397" s="2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5"/>
    </row>
    <row r="398" spans="1:16" x14ac:dyDescent="0.25">
      <c r="A398" s="1"/>
      <c r="B398" s="1"/>
      <c r="C398" s="1"/>
      <c r="D398" s="2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5"/>
    </row>
    <row r="399" spans="1:16" x14ac:dyDescent="0.25">
      <c r="A399" s="1"/>
      <c r="B399" s="1"/>
      <c r="C399" s="1"/>
      <c r="D399" s="2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5"/>
    </row>
    <row r="400" spans="1:16" x14ac:dyDescent="0.25">
      <c r="A400" s="1"/>
      <c r="B400" s="1"/>
      <c r="C400" s="1"/>
      <c r="D400" s="2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5"/>
    </row>
    <row r="401" spans="1:16" x14ac:dyDescent="0.25">
      <c r="A401" s="1"/>
      <c r="B401" s="1"/>
      <c r="C401" s="1"/>
      <c r="D401" s="2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5"/>
    </row>
    <row r="402" spans="1:16" x14ac:dyDescent="0.25">
      <c r="A402" s="1"/>
      <c r="B402" s="1"/>
      <c r="C402" s="1"/>
      <c r="D402" s="2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5"/>
    </row>
    <row r="403" spans="1:16" x14ac:dyDescent="0.25">
      <c r="A403" s="1"/>
      <c r="B403" s="1"/>
      <c r="C403" s="1"/>
      <c r="D403" s="2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5"/>
    </row>
    <row r="404" spans="1:16" x14ac:dyDescent="0.25">
      <c r="A404" s="1"/>
      <c r="B404" s="1"/>
      <c r="C404" s="1"/>
      <c r="D404" s="2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5"/>
    </row>
    <row r="405" spans="1:16" x14ac:dyDescent="0.25">
      <c r="A405" s="1"/>
      <c r="B405" s="1"/>
      <c r="C405" s="1"/>
      <c r="D405" s="2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5"/>
    </row>
    <row r="406" spans="1:16" x14ac:dyDescent="0.25">
      <c r="A406" s="1"/>
      <c r="B406" s="1"/>
      <c r="C406" s="1"/>
      <c r="D406" s="2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5"/>
    </row>
    <row r="407" spans="1:16" x14ac:dyDescent="0.25">
      <c r="A407" s="1"/>
      <c r="B407" s="1"/>
      <c r="C407" s="1"/>
      <c r="D407" s="2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5"/>
    </row>
    <row r="408" spans="1:16" x14ac:dyDescent="0.25">
      <c r="A408" s="1"/>
      <c r="B408" s="1"/>
      <c r="C408" s="1"/>
      <c r="D408" s="2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5"/>
    </row>
    <row r="409" spans="1:16" x14ac:dyDescent="0.25">
      <c r="A409" s="1"/>
      <c r="B409" s="1"/>
      <c r="C409" s="1"/>
      <c r="D409" s="2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5"/>
    </row>
    <row r="410" spans="1:16" x14ac:dyDescent="0.25">
      <c r="A410" s="1"/>
      <c r="B410" s="1"/>
      <c r="C410" s="1"/>
      <c r="D410" s="2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5"/>
    </row>
    <row r="411" spans="1:16" x14ac:dyDescent="0.25">
      <c r="A411" s="1"/>
      <c r="B411" s="1"/>
      <c r="C411" s="1"/>
      <c r="D411" s="2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5"/>
    </row>
    <row r="412" spans="1:16" x14ac:dyDescent="0.25">
      <c r="A412" s="1"/>
      <c r="B412" s="1"/>
      <c r="C412" s="1"/>
      <c r="D412" s="2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5"/>
    </row>
    <row r="413" spans="1:16" x14ac:dyDescent="0.25">
      <c r="A413" s="1"/>
      <c r="B413" s="1"/>
      <c r="C413" s="1"/>
      <c r="D413" s="2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5"/>
    </row>
    <row r="414" spans="1:16" x14ac:dyDescent="0.25">
      <c r="A414" s="1"/>
      <c r="B414" s="1"/>
      <c r="C414" s="1"/>
      <c r="D414" s="2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5"/>
    </row>
    <row r="415" spans="1:16" x14ac:dyDescent="0.25">
      <c r="A415" s="1"/>
      <c r="B415" s="1"/>
      <c r="C415" s="1"/>
      <c r="D415" s="2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5"/>
    </row>
    <row r="416" spans="1:16" x14ac:dyDescent="0.25">
      <c r="A416" s="1"/>
      <c r="B416" s="1"/>
      <c r="C416" s="1"/>
      <c r="D416" s="2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5"/>
    </row>
    <row r="417" spans="1:16" x14ac:dyDescent="0.25">
      <c r="A417" s="1"/>
      <c r="B417" s="1"/>
      <c r="C417" s="1"/>
      <c r="D417" s="2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5"/>
    </row>
    <row r="418" spans="1:16" x14ac:dyDescent="0.25">
      <c r="A418" s="1"/>
      <c r="B418" s="1"/>
      <c r="C418" s="1"/>
      <c r="D418" s="2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5"/>
    </row>
    <row r="419" spans="1:16" x14ac:dyDescent="0.25">
      <c r="A419" s="1"/>
      <c r="B419" s="1"/>
      <c r="C419" s="1"/>
      <c r="D419" s="2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5"/>
    </row>
    <row r="420" spans="1:16" x14ac:dyDescent="0.25">
      <c r="A420" s="1"/>
      <c r="B420" s="1"/>
      <c r="C420" s="1"/>
      <c r="D420" s="2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5"/>
    </row>
    <row r="421" spans="1:16" x14ac:dyDescent="0.25">
      <c r="A421" s="1"/>
      <c r="B421" s="1"/>
      <c r="C421" s="1"/>
      <c r="D421" s="2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5"/>
    </row>
    <row r="422" spans="1:16" x14ac:dyDescent="0.25">
      <c r="A422" s="1"/>
      <c r="B422" s="1"/>
      <c r="C422" s="1"/>
      <c r="D422" s="2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5"/>
    </row>
    <row r="423" spans="1:16" x14ac:dyDescent="0.25">
      <c r="A423" s="1"/>
      <c r="B423" s="1"/>
      <c r="C423" s="1"/>
      <c r="D423" s="2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5"/>
    </row>
    <row r="424" spans="1:16" x14ac:dyDescent="0.25">
      <c r="A424" s="1"/>
      <c r="B424" s="1"/>
      <c r="C424" s="1"/>
      <c r="D424" s="2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5"/>
    </row>
    <row r="425" spans="1:16" x14ac:dyDescent="0.25">
      <c r="A425" s="1"/>
      <c r="B425" s="1"/>
      <c r="C425" s="1"/>
      <c r="D425" s="2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5"/>
    </row>
    <row r="426" spans="1:16" x14ac:dyDescent="0.25">
      <c r="A426" s="1"/>
      <c r="B426" s="1"/>
      <c r="C426" s="1"/>
      <c r="D426" s="2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5"/>
    </row>
    <row r="427" spans="1:16" x14ac:dyDescent="0.25">
      <c r="A427" s="1"/>
      <c r="B427" s="1"/>
      <c r="C427" s="1"/>
      <c r="D427" s="2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5"/>
    </row>
    <row r="428" spans="1:16" x14ac:dyDescent="0.25">
      <c r="A428" s="1"/>
      <c r="B428" s="1"/>
      <c r="C428" s="1"/>
      <c r="D428" s="2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5"/>
    </row>
    <row r="429" spans="1:16" x14ac:dyDescent="0.25">
      <c r="A429" s="1"/>
      <c r="B429" s="1"/>
      <c r="C429" s="1"/>
      <c r="D429" s="2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5"/>
    </row>
    <row r="430" spans="1:16" x14ac:dyDescent="0.25">
      <c r="A430" s="1"/>
      <c r="B430" s="1"/>
      <c r="C430" s="1"/>
      <c r="D430" s="2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5"/>
    </row>
    <row r="431" spans="1:16" x14ac:dyDescent="0.25">
      <c r="A431" s="1"/>
      <c r="B431" s="1"/>
      <c r="C431" s="1"/>
      <c r="D431" s="2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5"/>
    </row>
    <row r="432" spans="1:16" x14ac:dyDescent="0.25">
      <c r="A432" s="1"/>
      <c r="B432" s="1"/>
      <c r="C432" s="1"/>
      <c r="D432" s="2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5"/>
    </row>
    <row r="433" spans="1:16" x14ac:dyDescent="0.25">
      <c r="A433" s="1"/>
      <c r="B433" s="1"/>
      <c r="C433" s="1"/>
      <c r="D433" s="2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5"/>
    </row>
    <row r="434" spans="1:16" x14ac:dyDescent="0.25">
      <c r="A434" s="1"/>
      <c r="B434" s="1"/>
      <c r="C434" s="1"/>
      <c r="D434" s="2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5"/>
    </row>
    <row r="435" spans="1:16" x14ac:dyDescent="0.25">
      <c r="A435" s="1"/>
      <c r="B435" s="1"/>
      <c r="C435" s="1"/>
      <c r="D435" s="2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5"/>
    </row>
    <row r="436" spans="1:16" x14ac:dyDescent="0.25">
      <c r="A436" s="1"/>
      <c r="B436" s="1"/>
      <c r="C436" s="1"/>
      <c r="D436" s="2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5"/>
    </row>
    <row r="437" spans="1:16" x14ac:dyDescent="0.25">
      <c r="A437" s="1"/>
      <c r="B437" s="1"/>
      <c r="C437" s="1"/>
      <c r="D437" s="2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5"/>
    </row>
    <row r="438" spans="1:16" x14ac:dyDescent="0.25">
      <c r="A438" s="1"/>
      <c r="B438" s="1"/>
      <c r="C438" s="1"/>
      <c r="D438" s="2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5"/>
    </row>
    <row r="439" spans="1:16" x14ac:dyDescent="0.25">
      <c r="A439" s="1"/>
      <c r="B439" s="1"/>
      <c r="C439" s="1"/>
      <c r="D439" s="2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5"/>
    </row>
    <row r="440" spans="1:16" x14ac:dyDescent="0.25">
      <c r="A440" s="1"/>
      <c r="B440" s="1"/>
      <c r="C440" s="1"/>
      <c r="D440" s="2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5"/>
    </row>
    <row r="441" spans="1:16" x14ac:dyDescent="0.25">
      <c r="A441" s="1"/>
      <c r="B441" s="1"/>
      <c r="C441" s="1"/>
      <c r="D441" s="2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5"/>
    </row>
    <row r="442" spans="1:16" x14ac:dyDescent="0.25">
      <c r="A442" s="1"/>
      <c r="B442" s="1"/>
      <c r="C442" s="1"/>
      <c r="D442" s="2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5"/>
    </row>
    <row r="443" spans="1:16" x14ac:dyDescent="0.25">
      <c r="A443" s="1"/>
      <c r="B443" s="1"/>
      <c r="C443" s="1"/>
      <c r="D443" s="2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5"/>
    </row>
    <row r="444" spans="1:16" x14ac:dyDescent="0.25">
      <c r="A444" s="1"/>
      <c r="B444" s="1"/>
      <c r="C444" s="1"/>
      <c r="D444" s="2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5"/>
    </row>
    <row r="445" spans="1:16" x14ac:dyDescent="0.25">
      <c r="A445" s="1"/>
      <c r="B445" s="1"/>
      <c r="C445" s="1"/>
      <c r="D445" s="2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5"/>
    </row>
    <row r="446" spans="1:16" x14ac:dyDescent="0.25">
      <c r="A446" s="1"/>
      <c r="B446" s="1"/>
      <c r="C446" s="1"/>
      <c r="D446" s="2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5"/>
    </row>
    <row r="447" spans="1:16" x14ac:dyDescent="0.25">
      <c r="A447" s="1"/>
      <c r="B447" s="1"/>
      <c r="C447" s="1"/>
      <c r="D447" s="2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5"/>
    </row>
    <row r="448" spans="1:16" x14ac:dyDescent="0.25">
      <c r="A448" s="1"/>
      <c r="B448" s="1"/>
      <c r="C448" s="1"/>
      <c r="D448" s="2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5"/>
    </row>
    <row r="449" spans="1:16" x14ac:dyDescent="0.25">
      <c r="A449" s="1"/>
      <c r="B449" s="1"/>
      <c r="C449" s="1"/>
      <c r="D449" s="2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5"/>
    </row>
    <row r="450" spans="1:16" x14ac:dyDescent="0.25">
      <c r="A450" s="1"/>
      <c r="B450" s="1"/>
      <c r="C450" s="1"/>
      <c r="D450" s="2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5"/>
    </row>
    <row r="451" spans="1:16" x14ac:dyDescent="0.25">
      <c r="A451" s="1"/>
      <c r="B451" s="1"/>
      <c r="C451" s="1"/>
      <c r="D451" s="2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5"/>
    </row>
    <row r="452" spans="1:16" x14ac:dyDescent="0.25">
      <c r="A452" s="1"/>
      <c r="B452" s="1"/>
      <c r="C452" s="1"/>
      <c r="D452" s="2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5"/>
    </row>
    <row r="453" spans="1:16" x14ac:dyDescent="0.25">
      <c r="A453" s="1"/>
      <c r="B453" s="1"/>
      <c r="C453" s="1"/>
      <c r="D453" s="2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5"/>
    </row>
    <row r="454" spans="1:16" x14ac:dyDescent="0.25">
      <c r="A454" s="1"/>
      <c r="B454" s="1"/>
      <c r="C454" s="1"/>
      <c r="D454" s="2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5"/>
    </row>
    <row r="455" spans="1:16" x14ac:dyDescent="0.25">
      <c r="A455" s="1"/>
      <c r="B455" s="1"/>
      <c r="C455" s="1"/>
      <c r="D455" s="2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5"/>
    </row>
    <row r="456" spans="1:16" x14ac:dyDescent="0.25">
      <c r="A456" s="1"/>
      <c r="B456" s="1"/>
      <c r="C456" s="1"/>
      <c r="D456" s="2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5"/>
    </row>
    <row r="457" spans="1:16" x14ac:dyDescent="0.25">
      <c r="A457" s="1"/>
      <c r="B457" s="1"/>
      <c r="C457" s="1"/>
      <c r="D457" s="2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5"/>
    </row>
    <row r="458" spans="1:16" x14ac:dyDescent="0.25">
      <c r="A458" s="1"/>
      <c r="B458" s="1"/>
      <c r="C458" s="1"/>
      <c r="D458" s="2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5"/>
    </row>
    <row r="459" spans="1:16" x14ac:dyDescent="0.25">
      <c r="A459" s="1"/>
      <c r="B459" s="1"/>
      <c r="C459" s="1"/>
      <c r="D459" s="2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5"/>
    </row>
    <row r="460" spans="1:16" x14ac:dyDescent="0.25">
      <c r="A460" s="1"/>
      <c r="B460" s="1"/>
      <c r="C460" s="1"/>
      <c r="D460" s="2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5"/>
    </row>
    <row r="461" spans="1:16" x14ac:dyDescent="0.25">
      <c r="A461" s="1"/>
      <c r="B461" s="1"/>
      <c r="C461" s="1"/>
      <c r="D461" s="2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5"/>
    </row>
    <row r="462" spans="1:16" x14ac:dyDescent="0.25">
      <c r="A462" s="1"/>
      <c r="B462" s="1"/>
      <c r="C462" s="1"/>
      <c r="D462" s="2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5"/>
    </row>
    <row r="463" spans="1:16" x14ac:dyDescent="0.25">
      <c r="A463" s="1"/>
      <c r="B463" s="1"/>
      <c r="C463" s="1"/>
      <c r="D463" s="2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5"/>
    </row>
    <row r="464" spans="1:16" x14ac:dyDescent="0.25">
      <c r="A464" s="1"/>
      <c r="B464" s="1"/>
      <c r="C464" s="1"/>
      <c r="D464" s="2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5"/>
    </row>
    <row r="465" spans="1:16" x14ac:dyDescent="0.25">
      <c r="A465" s="1"/>
      <c r="B465" s="1"/>
      <c r="C465" s="1"/>
      <c r="D465" s="2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5"/>
    </row>
    <row r="466" spans="1:16" x14ac:dyDescent="0.25">
      <c r="A466" s="1"/>
      <c r="B466" s="1"/>
      <c r="C466" s="1"/>
      <c r="D466" s="2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5"/>
    </row>
    <row r="467" spans="1:16" x14ac:dyDescent="0.25">
      <c r="A467" s="1"/>
      <c r="B467" s="1"/>
      <c r="C467" s="1"/>
      <c r="D467" s="2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5"/>
    </row>
    <row r="468" spans="1:16" x14ac:dyDescent="0.25">
      <c r="A468" s="1"/>
      <c r="B468" s="1"/>
      <c r="C468" s="1"/>
      <c r="D468" s="2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5"/>
    </row>
    <row r="469" spans="1:16" x14ac:dyDescent="0.25">
      <c r="A469" s="1"/>
      <c r="B469" s="1"/>
      <c r="C469" s="1"/>
      <c r="D469" s="2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5"/>
    </row>
    <row r="470" spans="1:16" x14ac:dyDescent="0.25">
      <c r="A470" s="1"/>
      <c r="B470" s="1"/>
      <c r="C470" s="1"/>
      <c r="D470" s="2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5"/>
    </row>
    <row r="471" spans="1:16" x14ac:dyDescent="0.25">
      <c r="A471" s="1"/>
      <c r="B471" s="1"/>
      <c r="C471" s="1"/>
      <c r="D471" s="2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5"/>
    </row>
    <row r="472" spans="1:16" x14ac:dyDescent="0.25">
      <c r="A472" s="1"/>
      <c r="B472" s="1"/>
      <c r="C472" s="1"/>
      <c r="D472" s="2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5"/>
    </row>
    <row r="473" spans="1:16" x14ac:dyDescent="0.25">
      <c r="A473" s="1"/>
      <c r="B473" s="1"/>
      <c r="C473" s="1"/>
      <c r="D473" s="2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5"/>
    </row>
    <row r="474" spans="1:16" x14ac:dyDescent="0.25">
      <c r="A474" s="1"/>
      <c r="B474" s="1"/>
      <c r="C474" s="1"/>
      <c r="D474" s="2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5"/>
    </row>
    <row r="475" spans="1:16" x14ac:dyDescent="0.25">
      <c r="A475" s="1"/>
      <c r="B475" s="1"/>
      <c r="C475" s="1"/>
      <c r="D475" s="2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5"/>
    </row>
    <row r="476" spans="1:16" x14ac:dyDescent="0.25">
      <c r="A476" s="1"/>
      <c r="B476" s="1"/>
      <c r="C476" s="1"/>
      <c r="D476" s="2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5"/>
    </row>
    <row r="477" spans="1:16" x14ac:dyDescent="0.25">
      <c r="A477" s="1"/>
      <c r="B477" s="1"/>
      <c r="C477" s="1"/>
      <c r="D477" s="2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5"/>
    </row>
    <row r="478" spans="1:16" x14ac:dyDescent="0.25">
      <c r="A478" s="1"/>
      <c r="B478" s="1"/>
      <c r="C478" s="1"/>
      <c r="D478" s="2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5"/>
    </row>
    <row r="479" spans="1:16" x14ac:dyDescent="0.25">
      <c r="A479" s="1"/>
      <c r="B479" s="1"/>
      <c r="C479" s="1"/>
      <c r="D479" s="2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5"/>
    </row>
    <row r="480" spans="1:16" x14ac:dyDescent="0.25">
      <c r="A480" s="1"/>
      <c r="B480" s="1"/>
      <c r="C480" s="1"/>
      <c r="D480" s="2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5"/>
    </row>
    <row r="481" spans="1:16" x14ac:dyDescent="0.25">
      <c r="A481" s="1"/>
      <c r="B481" s="1"/>
      <c r="C481" s="1"/>
      <c r="D481" s="2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5"/>
    </row>
    <row r="482" spans="1:16" x14ac:dyDescent="0.25">
      <c r="A482" s="1"/>
      <c r="B482" s="1"/>
      <c r="C482" s="1"/>
      <c r="D482" s="2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5"/>
    </row>
    <row r="483" spans="1:16" x14ac:dyDescent="0.25">
      <c r="A483" s="1"/>
      <c r="B483" s="1"/>
      <c r="C483" s="1"/>
      <c r="D483" s="2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5"/>
    </row>
    <row r="484" spans="1:16" x14ac:dyDescent="0.25">
      <c r="A484" s="1"/>
      <c r="B484" s="1"/>
      <c r="C484" s="1"/>
      <c r="D484" s="2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5"/>
    </row>
    <row r="485" spans="1:16" x14ac:dyDescent="0.25">
      <c r="A485" s="1"/>
      <c r="B485" s="1"/>
      <c r="C485" s="1"/>
      <c r="D485" s="2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5"/>
    </row>
    <row r="486" spans="1:16" x14ac:dyDescent="0.25">
      <c r="A486" s="1"/>
      <c r="B486" s="1"/>
      <c r="C486" s="1"/>
      <c r="D486" s="2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5"/>
    </row>
    <row r="487" spans="1:16" x14ac:dyDescent="0.25">
      <c r="A487" s="1"/>
      <c r="B487" s="1"/>
      <c r="C487" s="1"/>
      <c r="D487" s="2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5"/>
    </row>
    <row r="488" spans="1:16" x14ac:dyDescent="0.25">
      <c r="A488" s="1"/>
      <c r="B488" s="1"/>
      <c r="C488" s="1"/>
      <c r="D488" s="2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5"/>
    </row>
    <row r="489" spans="1:16" x14ac:dyDescent="0.25">
      <c r="A489" s="1"/>
      <c r="B489" s="1"/>
      <c r="C489" s="1"/>
      <c r="D489" s="2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5"/>
    </row>
    <row r="490" spans="1:16" x14ac:dyDescent="0.25">
      <c r="A490" s="1"/>
      <c r="B490" s="1"/>
      <c r="C490" s="1"/>
      <c r="D490" s="2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5"/>
    </row>
    <row r="491" spans="1:16" x14ac:dyDescent="0.25">
      <c r="A491" s="1"/>
      <c r="B491" s="1"/>
      <c r="C491" s="1"/>
      <c r="D491" s="2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5"/>
    </row>
    <row r="492" spans="1:16" x14ac:dyDescent="0.25">
      <c r="A492" s="1"/>
      <c r="B492" s="1"/>
      <c r="C492" s="1"/>
      <c r="D492" s="2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5"/>
    </row>
    <row r="493" spans="1:16" x14ac:dyDescent="0.25">
      <c r="A493" s="1"/>
      <c r="B493" s="1"/>
      <c r="C493" s="1"/>
      <c r="D493" s="2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5"/>
    </row>
    <row r="494" spans="1:16" x14ac:dyDescent="0.25">
      <c r="A494" s="1"/>
      <c r="B494" s="1"/>
      <c r="C494" s="1"/>
      <c r="D494" s="2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5"/>
    </row>
    <row r="495" spans="1:16" x14ac:dyDescent="0.25">
      <c r="A495" s="1"/>
      <c r="B495" s="1"/>
      <c r="C495" s="1"/>
      <c r="D495" s="2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5"/>
    </row>
    <row r="496" spans="1:16" x14ac:dyDescent="0.25">
      <c r="A496" s="1"/>
      <c r="B496" s="1"/>
      <c r="C496" s="1"/>
      <c r="D496" s="2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5"/>
    </row>
    <row r="497" spans="1:16" x14ac:dyDescent="0.25">
      <c r="A497" s="1"/>
      <c r="B497" s="1"/>
      <c r="C497" s="1"/>
      <c r="D497" s="2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5"/>
    </row>
    <row r="498" spans="1:16" x14ac:dyDescent="0.25">
      <c r="A498" s="1"/>
      <c r="B498" s="1"/>
      <c r="C498" s="1"/>
      <c r="D498" s="2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5"/>
    </row>
    <row r="499" spans="1:16" x14ac:dyDescent="0.25">
      <c r="A499" s="1"/>
      <c r="B499" s="1"/>
      <c r="C499" s="1"/>
      <c r="D499" s="2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5"/>
    </row>
    <row r="500" spans="1:16" x14ac:dyDescent="0.25">
      <c r="A500" s="1"/>
      <c r="B500" s="1"/>
      <c r="C500" s="1"/>
      <c r="D500" s="2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5"/>
    </row>
    <row r="501" spans="1:16" x14ac:dyDescent="0.25">
      <c r="A501" s="1"/>
      <c r="B501" s="1"/>
      <c r="C501" s="1"/>
      <c r="D501" s="2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5"/>
    </row>
    <row r="502" spans="1:16" x14ac:dyDescent="0.25">
      <c r="A502" s="1"/>
      <c r="B502" s="1"/>
      <c r="C502" s="1"/>
      <c r="D502" s="2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5"/>
    </row>
    <row r="503" spans="1:16" x14ac:dyDescent="0.25">
      <c r="A503" s="1"/>
      <c r="B503" s="1"/>
      <c r="C503" s="1"/>
      <c r="D503" s="2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5"/>
    </row>
    <row r="504" spans="1:16" x14ac:dyDescent="0.25">
      <c r="A504" s="1"/>
      <c r="B504" s="1"/>
      <c r="C504" s="1"/>
      <c r="D504" s="2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5"/>
    </row>
    <row r="505" spans="1:16" x14ac:dyDescent="0.25">
      <c r="A505" s="1"/>
      <c r="B505" s="1"/>
      <c r="C505" s="1"/>
      <c r="D505" s="2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5"/>
    </row>
    <row r="506" spans="1:16" x14ac:dyDescent="0.25">
      <c r="A506" s="1"/>
      <c r="B506" s="1"/>
      <c r="C506" s="1"/>
      <c r="D506" s="2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5"/>
    </row>
    <row r="507" spans="1:16" x14ac:dyDescent="0.25">
      <c r="A507" s="1"/>
      <c r="B507" s="1"/>
      <c r="C507" s="1"/>
      <c r="D507" s="2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5"/>
    </row>
    <row r="508" spans="1:16" x14ac:dyDescent="0.25">
      <c r="A508" s="1"/>
      <c r="B508" s="1"/>
      <c r="C508" s="1"/>
      <c r="D508" s="2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5"/>
    </row>
    <row r="509" spans="1:16" x14ac:dyDescent="0.25">
      <c r="A509" s="1"/>
      <c r="B509" s="1"/>
      <c r="C509" s="1"/>
      <c r="D509" s="2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5"/>
    </row>
    <row r="510" spans="1:16" x14ac:dyDescent="0.25">
      <c r="A510" s="1"/>
      <c r="B510" s="1"/>
      <c r="C510" s="1"/>
      <c r="D510" s="2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5"/>
    </row>
    <row r="511" spans="1:16" x14ac:dyDescent="0.25">
      <c r="A511" s="1"/>
      <c r="B511" s="1"/>
      <c r="C511" s="1"/>
      <c r="D511" s="2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5"/>
    </row>
    <row r="512" spans="1:16" x14ac:dyDescent="0.25">
      <c r="A512" s="1"/>
      <c r="B512" s="1"/>
      <c r="C512" s="1"/>
      <c r="D512" s="2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5"/>
    </row>
    <row r="513" spans="1:16" x14ac:dyDescent="0.25">
      <c r="A513" s="1"/>
      <c r="B513" s="1"/>
      <c r="C513" s="1"/>
      <c r="D513" s="2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5"/>
    </row>
    <row r="514" spans="1:16" x14ac:dyDescent="0.25">
      <c r="A514" s="1"/>
      <c r="B514" s="1"/>
      <c r="C514" s="1"/>
      <c r="D514" s="2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5"/>
    </row>
    <row r="515" spans="1:16" x14ac:dyDescent="0.25">
      <c r="A515" s="1"/>
      <c r="B515" s="1"/>
      <c r="C515" s="1"/>
      <c r="D515" s="2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5"/>
    </row>
    <row r="516" spans="1:16" x14ac:dyDescent="0.25">
      <c r="A516" s="1"/>
      <c r="B516" s="1"/>
      <c r="C516" s="1"/>
      <c r="D516" s="2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5"/>
    </row>
    <row r="517" spans="1:16" x14ac:dyDescent="0.25">
      <c r="A517" s="1"/>
      <c r="B517" s="1"/>
      <c r="C517" s="1"/>
      <c r="D517" s="2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5"/>
    </row>
    <row r="518" spans="1:16" x14ac:dyDescent="0.25">
      <c r="A518" s="1"/>
      <c r="B518" s="1"/>
      <c r="C518" s="1"/>
      <c r="D518" s="2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5"/>
    </row>
    <row r="519" spans="1:16" x14ac:dyDescent="0.25">
      <c r="A519" s="1"/>
      <c r="B519" s="1"/>
      <c r="C519" s="1"/>
      <c r="D519" s="2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5"/>
    </row>
    <row r="520" spans="1:16" x14ac:dyDescent="0.25">
      <c r="A520" s="1"/>
      <c r="B520" s="1"/>
      <c r="C520" s="1"/>
      <c r="D520" s="2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5"/>
    </row>
    <row r="521" spans="1:16" x14ac:dyDescent="0.25">
      <c r="A521" s="1"/>
      <c r="B521" s="1"/>
      <c r="C521" s="1"/>
      <c r="D521" s="2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5"/>
    </row>
    <row r="522" spans="1:16" x14ac:dyDescent="0.25">
      <c r="A522" s="1"/>
      <c r="B522" s="1"/>
      <c r="C522" s="1"/>
      <c r="D522" s="2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5"/>
    </row>
    <row r="523" spans="1:16" x14ac:dyDescent="0.25">
      <c r="A523" s="1"/>
      <c r="B523" s="1"/>
      <c r="C523" s="1"/>
      <c r="D523" s="2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5"/>
    </row>
    <row r="524" spans="1:16" x14ac:dyDescent="0.25">
      <c r="A524" s="1"/>
      <c r="B524" s="1"/>
      <c r="C524" s="1"/>
      <c r="D524" s="2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5"/>
    </row>
    <row r="525" spans="1:16" x14ac:dyDescent="0.25">
      <c r="A525" s="1"/>
      <c r="B525" s="1"/>
      <c r="C525" s="1"/>
      <c r="D525" s="2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5"/>
    </row>
    <row r="526" spans="1:16" x14ac:dyDescent="0.25">
      <c r="A526" s="1"/>
      <c r="B526" s="1"/>
      <c r="C526" s="1"/>
      <c r="D526" s="2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5"/>
    </row>
    <row r="527" spans="1:16" x14ac:dyDescent="0.25">
      <c r="A527" s="1"/>
      <c r="B527" s="1"/>
      <c r="C527" s="1"/>
      <c r="D527" s="2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5"/>
    </row>
    <row r="528" spans="1:16" x14ac:dyDescent="0.25">
      <c r="A528" s="1"/>
      <c r="B528" s="1"/>
      <c r="C528" s="1"/>
      <c r="D528" s="2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5"/>
    </row>
    <row r="529" spans="1:16" x14ac:dyDescent="0.25">
      <c r="A529" s="1"/>
      <c r="B529" s="1"/>
      <c r="C529" s="1"/>
      <c r="D529" s="2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5"/>
    </row>
    <row r="530" spans="1:16" x14ac:dyDescent="0.25">
      <c r="A530" s="1"/>
      <c r="B530" s="1"/>
      <c r="C530" s="1"/>
      <c r="D530" s="2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5"/>
    </row>
    <row r="531" spans="1:16" x14ac:dyDescent="0.25">
      <c r="A531" s="1"/>
      <c r="B531" s="1"/>
      <c r="C531" s="1"/>
      <c r="D531" s="2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5"/>
    </row>
    <row r="532" spans="1:16" x14ac:dyDescent="0.25">
      <c r="A532" s="1"/>
      <c r="B532" s="1"/>
      <c r="C532" s="1"/>
      <c r="D532" s="2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5"/>
    </row>
    <row r="533" spans="1:16" x14ac:dyDescent="0.25">
      <c r="A533" s="1"/>
      <c r="B533" s="1"/>
      <c r="C533" s="1"/>
      <c r="D533" s="2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5"/>
    </row>
    <row r="534" spans="1:16" x14ac:dyDescent="0.25">
      <c r="A534" s="1"/>
      <c r="B534" s="1"/>
      <c r="C534" s="1"/>
      <c r="D534" s="2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5"/>
    </row>
    <row r="535" spans="1:16" x14ac:dyDescent="0.25">
      <c r="A535" s="1"/>
      <c r="B535" s="1"/>
      <c r="C535" s="1"/>
      <c r="D535" s="2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5"/>
    </row>
    <row r="536" spans="1:16" x14ac:dyDescent="0.25">
      <c r="A536" s="1"/>
      <c r="B536" s="1"/>
      <c r="C536" s="1"/>
      <c r="D536" s="2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5"/>
    </row>
    <row r="537" spans="1:16" x14ac:dyDescent="0.25">
      <c r="A537" s="1"/>
      <c r="B537" s="1"/>
      <c r="C537" s="1"/>
      <c r="D537" s="2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5"/>
    </row>
    <row r="538" spans="1:16" x14ac:dyDescent="0.25">
      <c r="A538" s="1"/>
      <c r="B538" s="1"/>
      <c r="C538" s="1"/>
      <c r="D538" s="2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5"/>
    </row>
    <row r="539" spans="1:16" x14ac:dyDescent="0.25">
      <c r="A539" s="1"/>
      <c r="B539" s="1"/>
      <c r="C539" s="1"/>
      <c r="D539" s="2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5"/>
    </row>
    <row r="540" spans="1:16" x14ac:dyDescent="0.25">
      <c r="A540" s="1"/>
      <c r="B540" s="1"/>
      <c r="C540" s="1"/>
      <c r="D540" s="2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5"/>
    </row>
    <row r="541" spans="1:16" x14ac:dyDescent="0.25">
      <c r="A541" s="1"/>
      <c r="B541" s="1"/>
      <c r="C541" s="1"/>
      <c r="D541" s="2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5"/>
    </row>
    <row r="542" spans="1:16" x14ac:dyDescent="0.25">
      <c r="A542" s="1"/>
      <c r="B542" s="1"/>
      <c r="C542" s="1"/>
      <c r="D542" s="2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5"/>
    </row>
    <row r="543" spans="1:16" x14ac:dyDescent="0.25">
      <c r="A543" s="1"/>
      <c r="B543" s="1"/>
      <c r="C543" s="1"/>
      <c r="D543" s="2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5"/>
    </row>
    <row r="544" spans="1:16" x14ac:dyDescent="0.25">
      <c r="A544" s="1"/>
      <c r="B544" s="1"/>
      <c r="C544" s="1"/>
      <c r="D544" s="2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5"/>
    </row>
    <row r="545" spans="1:16" x14ac:dyDescent="0.25">
      <c r="A545" s="1"/>
      <c r="B545" s="1"/>
      <c r="C545" s="1"/>
      <c r="D545" s="2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5"/>
    </row>
    <row r="546" spans="1:16" x14ac:dyDescent="0.25">
      <c r="A546" s="1"/>
      <c r="B546" s="1"/>
      <c r="C546" s="1"/>
      <c r="D546" s="2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5"/>
    </row>
    <row r="547" spans="1:16" x14ac:dyDescent="0.25">
      <c r="A547" s="1"/>
      <c r="B547" s="1"/>
      <c r="C547" s="1"/>
      <c r="D547" s="2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5"/>
    </row>
    <row r="548" spans="1:16" x14ac:dyDescent="0.25">
      <c r="A548" s="1"/>
      <c r="B548" s="1"/>
      <c r="C548" s="1"/>
      <c r="D548" s="2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5"/>
    </row>
    <row r="549" spans="1:16" x14ac:dyDescent="0.25">
      <c r="A549" s="1"/>
      <c r="B549" s="1"/>
      <c r="C549" s="1"/>
      <c r="D549" s="2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5"/>
    </row>
    <row r="550" spans="1:16" x14ac:dyDescent="0.25">
      <c r="A550" s="1"/>
      <c r="B550" s="1"/>
      <c r="C550" s="1"/>
      <c r="D550" s="2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5"/>
    </row>
    <row r="551" spans="1:16" x14ac:dyDescent="0.25">
      <c r="A551" s="1"/>
      <c r="B551" s="1"/>
      <c r="C551" s="1"/>
      <c r="D551" s="2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5"/>
    </row>
    <row r="552" spans="1:16" x14ac:dyDescent="0.25">
      <c r="A552" s="1"/>
      <c r="B552" s="1"/>
      <c r="C552" s="1"/>
      <c r="D552" s="2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5"/>
    </row>
    <row r="553" spans="1:16" x14ac:dyDescent="0.25">
      <c r="A553" s="1"/>
      <c r="B553" s="1"/>
      <c r="C553" s="1"/>
      <c r="D553" s="2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5"/>
    </row>
    <row r="554" spans="1:16" x14ac:dyDescent="0.25">
      <c r="A554" s="1"/>
      <c r="B554" s="1"/>
      <c r="C554" s="1"/>
      <c r="D554" s="2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5"/>
    </row>
    <row r="555" spans="1:16" x14ac:dyDescent="0.25">
      <c r="A555" s="1"/>
      <c r="B555" s="1"/>
      <c r="C555" s="1"/>
      <c r="D555" s="2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5"/>
    </row>
    <row r="556" spans="1:16" x14ac:dyDescent="0.25">
      <c r="A556" s="1"/>
      <c r="B556" s="1"/>
      <c r="C556" s="1"/>
      <c r="D556" s="2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5"/>
    </row>
    <row r="557" spans="1:16" x14ac:dyDescent="0.25">
      <c r="A557" s="1"/>
      <c r="B557" s="1"/>
      <c r="C557" s="1"/>
      <c r="D557" s="2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5"/>
    </row>
    <row r="558" spans="1:16" x14ac:dyDescent="0.25">
      <c r="A558" s="1"/>
      <c r="B558" s="1"/>
      <c r="C558" s="1"/>
      <c r="D558" s="2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5"/>
    </row>
    <row r="559" spans="1:16" x14ac:dyDescent="0.25">
      <c r="A559" s="1"/>
      <c r="B559" s="1"/>
      <c r="C559" s="1"/>
      <c r="D559" s="2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5"/>
    </row>
    <row r="560" spans="1:16" x14ac:dyDescent="0.25">
      <c r="A560" s="1"/>
      <c r="B560" s="1"/>
      <c r="C560" s="1"/>
      <c r="D560" s="2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5"/>
    </row>
    <row r="561" spans="1:16" x14ac:dyDescent="0.25">
      <c r="A561" s="1"/>
      <c r="B561" s="1"/>
      <c r="C561" s="1"/>
      <c r="D561" s="2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5"/>
    </row>
    <row r="562" spans="1:16" x14ac:dyDescent="0.25">
      <c r="A562" s="1"/>
      <c r="B562" s="1"/>
      <c r="C562" s="1"/>
      <c r="D562" s="2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5"/>
    </row>
    <row r="563" spans="1:16" x14ac:dyDescent="0.25">
      <c r="A563" s="1"/>
      <c r="B563" s="1"/>
      <c r="C563" s="1"/>
      <c r="D563" s="2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5"/>
    </row>
    <row r="564" spans="1:16" x14ac:dyDescent="0.25">
      <c r="A564" s="1"/>
      <c r="B564" s="1"/>
      <c r="C564" s="1"/>
      <c r="D564" s="2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5"/>
    </row>
    <row r="565" spans="1:16" x14ac:dyDescent="0.25">
      <c r="A565" s="1"/>
      <c r="B565" s="1"/>
      <c r="C565" s="1"/>
      <c r="D565" s="2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5"/>
    </row>
    <row r="566" spans="1:16" x14ac:dyDescent="0.25">
      <c r="A566" s="1"/>
      <c r="B566" s="1"/>
      <c r="C566" s="1"/>
      <c r="D566" s="2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5"/>
    </row>
    <row r="567" spans="1:16" x14ac:dyDescent="0.25">
      <c r="A567" s="1"/>
      <c r="B567" s="1"/>
      <c r="C567" s="1"/>
      <c r="D567" s="2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5"/>
    </row>
    <row r="568" spans="1:16" x14ac:dyDescent="0.25">
      <c r="A568" s="1"/>
      <c r="B568" s="1"/>
      <c r="C568" s="1"/>
      <c r="D568" s="2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5"/>
    </row>
    <row r="569" spans="1:16" x14ac:dyDescent="0.25">
      <c r="A569" s="1"/>
      <c r="B569" s="1"/>
      <c r="C569" s="1"/>
      <c r="D569" s="2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5"/>
    </row>
    <row r="570" spans="1:16" x14ac:dyDescent="0.25">
      <c r="A570" s="1"/>
      <c r="B570" s="1"/>
      <c r="C570" s="1"/>
      <c r="D570" s="2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5"/>
    </row>
    <row r="571" spans="1:16" x14ac:dyDescent="0.25">
      <c r="A571" s="1"/>
      <c r="B571" s="1"/>
      <c r="C571" s="1"/>
      <c r="D571" s="2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5"/>
    </row>
    <row r="572" spans="1:16" x14ac:dyDescent="0.25">
      <c r="A572" s="1"/>
      <c r="B572" s="1"/>
      <c r="C572" s="1"/>
      <c r="D572" s="2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5"/>
    </row>
    <row r="573" spans="1:16" x14ac:dyDescent="0.25">
      <c r="A573" s="1"/>
      <c r="B573" s="1"/>
      <c r="C573" s="1"/>
      <c r="D573" s="2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5"/>
    </row>
    <row r="574" spans="1:16" x14ac:dyDescent="0.25">
      <c r="A574" s="1"/>
      <c r="B574" s="1"/>
      <c r="C574" s="1"/>
      <c r="D574" s="2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5"/>
    </row>
    <row r="575" spans="1:16" x14ac:dyDescent="0.25">
      <c r="A575" s="1"/>
      <c r="B575" s="1"/>
      <c r="C575" s="1"/>
      <c r="D575" s="2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5"/>
    </row>
    <row r="576" spans="1:16" x14ac:dyDescent="0.25">
      <c r="A576" s="1"/>
      <c r="B576" s="1"/>
      <c r="C576" s="1"/>
      <c r="D576" s="2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5"/>
    </row>
    <row r="577" spans="1:16" x14ac:dyDescent="0.25">
      <c r="A577" s="1"/>
      <c r="B577" s="1"/>
      <c r="C577" s="1"/>
      <c r="D577" s="2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5"/>
    </row>
    <row r="578" spans="1:16" x14ac:dyDescent="0.25">
      <c r="A578" s="1"/>
      <c r="B578" s="1"/>
      <c r="C578" s="1"/>
      <c r="D578" s="2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5"/>
    </row>
    <row r="579" spans="1:16" x14ac:dyDescent="0.25">
      <c r="A579" s="1"/>
      <c r="B579" s="1"/>
      <c r="C579" s="1"/>
      <c r="D579" s="2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5"/>
    </row>
    <row r="580" spans="1:16" x14ac:dyDescent="0.25">
      <c r="A580" s="1"/>
      <c r="B580" s="1"/>
      <c r="C580" s="1"/>
      <c r="D580" s="2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5"/>
    </row>
    <row r="581" spans="1:16" x14ac:dyDescent="0.25">
      <c r="A581" s="1"/>
      <c r="B581" s="1"/>
      <c r="C581" s="1"/>
      <c r="D581" s="2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5"/>
    </row>
    <row r="582" spans="1:16" x14ac:dyDescent="0.25">
      <c r="A582" s="1"/>
      <c r="B582" s="1"/>
      <c r="C582" s="1"/>
      <c r="D582" s="2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5"/>
    </row>
    <row r="583" spans="1:16" x14ac:dyDescent="0.25">
      <c r="A583" s="1"/>
      <c r="B583" s="1"/>
      <c r="C583" s="1"/>
      <c r="D583" s="2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5"/>
    </row>
    <row r="584" spans="1:16" x14ac:dyDescent="0.25">
      <c r="A584" s="1"/>
      <c r="B584" s="1"/>
      <c r="C584" s="1"/>
      <c r="D584" s="2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5"/>
    </row>
    <row r="585" spans="1:16" x14ac:dyDescent="0.25">
      <c r="A585" s="1"/>
      <c r="B585" s="1"/>
      <c r="C585" s="1"/>
      <c r="D585" s="2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5"/>
    </row>
    <row r="586" spans="1:16" x14ac:dyDescent="0.25">
      <c r="A586" s="1"/>
      <c r="B586" s="1"/>
      <c r="C586" s="1"/>
      <c r="D586" s="2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5"/>
    </row>
    <row r="587" spans="1:16" x14ac:dyDescent="0.25">
      <c r="A587" s="1"/>
      <c r="B587" s="1"/>
      <c r="C587" s="1"/>
      <c r="D587" s="2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5"/>
    </row>
    <row r="588" spans="1:16" x14ac:dyDescent="0.25">
      <c r="A588" s="1"/>
      <c r="B588" s="1"/>
      <c r="C588" s="1"/>
      <c r="D588" s="2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5"/>
    </row>
    <row r="589" spans="1:16" x14ac:dyDescent="0.25">
      <c r="A589" s="1"/>
      <c r="B589" s="1"/>
      <c r="C589" s="1"/>
      <c r="D589" s="2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5"/>
    </row>
    <row r="590" spans="1:16" x14ac:dyDescent="0.25">
      <c r="A590" s="1"/>
      <c r="B590" s="1"/>
      <c r="C590" s="1"/>
      <c r="D590" s="2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5"/>
    </row>
    <row r="591" spans="1:16" x14ac:dyDescent="0.25">
      <c r="A591" s="1"/>
      <c r="B591" s="1"/>
      <c r="C591" s="1"/>
      <c r="D591" s="2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5"/>
    </row>
    <row r="592" spans="1:16" x14ac:dyDescent="0.25">
      <c r="A592" s="1"/>
      <c r="B592" s="1"/>
      <c r="C592" s="1"/>
      <c r="D592" s="2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5"/>
    </row>
    <row r="593" spans="1:16" x14ac:dyDescent="0.25">
      <c r="A593" s="1"/>
      <c r="B593" s="1"/>
      <c r="C593" s="1"/>
      <c r="D593" s="2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5"/>
    </row>
    <row r="594" spans="1:16" x14ac:dyDescent="0.25">
      <c r="A594" s="1"/>
      <c r="B594" s="1"/>
      <c r="C594" s="1"/>
      <c r="D594" s="2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5"/>
    </row>
    <row r="595" spans="1:16" x14ac:dyDescent="0.25">
      <c r="A595" s="1"/>
      <c r="B595" s="1"/>
      <c r="C595" s="1"/>
      <c r="D595" s="2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5"/>
    </row>
    <row r="596" spans="1:16" x14ac:dyDescent="0.25">
      <c r="A596" s="1"/>
      <c r="B596" s="1"/>
      <c r="C596" s="1"/>
      <c r="D596" s="2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5"/>
    </row>
    <row r="597" spans="1:16" x14ac:dyDescent="0.25">
      <c r="A597" s="1"/>
      <c r="B597" s="1"/>
      <c r="C597" s="1"/>
      <c r="D597" s="2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5"/>
    </row>
    <row r="598" spans="1:16" x14ac:dyDescent="0.25">
      <c r="A598" s="1"/>
      <c r="B598" s="1"/>
      <c r="C598" s="1"/>
      <c r="D598" s="2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5"/>
    </row>
    <row r="599" spans="1:16" x14ac:dyDescent="0.25">
      <c r="A599" s="1"/>
      <c r="B599" s="1"/>
      <c r="C599" s="1"/>
      <c r="D599" s="2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5"/>
    </row>
    <row r="600" spans="1:16" x14ac:dyDescent="0.25">
      <c r="A600" s="1"/>
      <c r="B600" s="1"/>
      <c r="C600" s="1"/>
      <c r="D600" s="2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5"/>
    </row>
    <row r="601" spans="1:16" x14ac:dyDescent="0.25">
      <c r="A601" s="1"/>
      <c r="B601" s="1"/>
      <c r="C601" s="1"/>
      <c r="D601" s="2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5"/>
    </row>
    <row r="602" spans="1:16" x14ac:dyDescent="0.25">
      <c r="A602" s="1"/>
      <c r="B602" s="1"/>
      <c r="C602" s="1"/>
      <c r="D602" s="2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5"/>
    </row>
    <row r="603" spans="1:16" x14ac:dyDescent="0.25">
      <c r="A603" s="1"/>
      <c r="B603" s="1"/>
      <c r="C603" s="1"/>
      <c r="D603" s="2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5"/>
    </row>
    <row r="604" spans="1:16" x14ac:dyDescent="0.25">
      <c r="A604" s="1"/>
      <c r="B604" s="1"/>
      <c r="C604" s="1"/>
      <c r="D604" s="2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5"/>
    </row>
    <row r="605" spans="1:16" x14ac:dyDescent="0.25">
      <c r="A605" s="1"/>
      <c r="B605" s="1"/>
      <c r="C605" s="1"/>
      <c r="D605" s="2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5"/>
    </row>
    <row r="606" spans="1:16" x14ac:dyDescent="0.25">
      <c r="A606" s="1"/>
      <c r="B606" s="1"/>
      <c r="C606" s="1"/>
      <c r="D606" s="2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5"/>
    </row>
    <row r="607" spans="1:16" x14ac:dyDescent="0.25">
      <c r="A607" s="1"/>
      <c r="B607" s="1"/>
      <c r="C607" s="1"/>
      <c r="D607" s="2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5"/>
    </row>
    <row r="608" spans="1:16" x14ac:dyDescent="0.25">
      <c r="A608" s="1"/>
      <c r="B608" s="1"/>
      <c r="C608" s="1"/>
      <c r="D608" s="2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5"/>
    </row>
    <row r="609" spans="1:16" x14ac:dyDescent="0.25">
      <c r="A609" s="1"/>
      <c r="B609" s="1"/>
      <c r="C609" s="1"/>
      <c r="D609" s="2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5"/>
    </row>
    <row r="610" spans="1:16" x14ac:dyDescent="0.25">
      <c r="A610" s="1"/>
      <c r="B610" s="1"/>
      <c r="C610" s="1"/>
      <c r="D610" s="2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5"/>
    </row>
    <row r="611" spans="1:16" x14ac:dyDescent="0.25">
      <c r="A611" s="1"/>
      <c r="B611" s="1"/>
      <c r="C611" s="1"/>
      <c r="D611" s="2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5"/>
    </row>
    <row r="612" spans="1:16" x14ac:dyDescent="0.25">
      <c r="A612" s="1"/>
      <c r="B612" s="1"/>
      <c r="C612" s="1"/>
      <c r="D612" s="2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5"/>
    </row>
    <row r="613" spans="1:16" x14ac:dyDescent="0.25">
      <c r="A613" s="1"/>
      <c r="B613" s="1"/>
      <c r="C613" s="1"/>
      <c r="D613" s="2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5"/>
    </row>
    <row r="614" spans="1:16" x14ac:dyDescent="0.25">
      <c r="A614" s="1"/>
      <c r="B614" s="1"/>
      <c r="C614" s="1"/>
      <c r="D614" s="2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5"/>
    </row>
    <row r="615" spans="1:16" x14ac:dyDescent="0.25">
      <c r="A615" s="1"/>
      <c r="B615" s="1"/>
      <c r="C615" s="1"/>
      <c r="D615" s="2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5"/>
    </row>
    <row r="616" spans="1:16" x14ac:dyDescent="0.25">
      <c r="A616" s="1"/>
      <c r="B616" s="1"/>
      <c r="C616" s="1"/>
      <c r="D616" s="2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5"/>
    </row>
    <row r="617" spans="1:16" x14ac:dyDescent="0.25">
      <c r="A617" s="1"/>
      <c r="B617" s="1"/>
      <c r="C617" s="1"/>
      <c r="D617" s="2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5"/>
    </row>
    <row r="618" spans="1:16" x14ac:dyDescent="0.25">
      <c r="A618" s="1"/>
      <c r="B618" s="1"/>
      <c r="C618" s="1"/>
      <c r="D618" s="2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5"/>
    </row>
    <row r="619" spans="1:16" x14ac:dyDescent="0.25">
      <c r="A619" s="1"/>
      <c r="B619" s="1"/>
      <c r="C619" s="1"/>
      <c r="D619" s="2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5"/>
    </row>
    <row r="620" spans="1:16" x14ac:dyDescent="0.25">
      <c r="A620" s="1"/>
      <c r="B620" s="1"/>
      <c r="C620" s="1"/>
      <c r="D620" s="2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5"/>
    </row>
    <row r="621" spans="1:16" x14ac:dyDescent="0.25">
      <c r="A621" s="1"/>
      <c r="B621" s="1"/>
      <c r="C621" s="1"/>
      <c r="D621" s="2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5"/>
    </row>
    <row r="622" spans="1:16" x14ac:dyDescent="0.25">
      <c r="A622" s="1"/>
      <c r="B622" s="1"/>
      <c r="C622" s="1"/>
      <c r="D622" s="2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5"/>
    </row>
    <row r="623" spans="1:16" x14ac:dyDescent="0.25">
      <c r="A623" s="1"/>
      <c r="B623" s="1"/>
      <c r="C623" s="1"/>
      <c r="D623" s="2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5"/>
    </row>
    <row r="624" spans="1:16" x14ac:dyDescent="0.25">
      <c r="A624" s="1"/>
      <c r="B624" s="1"/>
      <c r="C624" s="1"/>
      <c r="D624" s="2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5"/>
    </row>
    <row r="625" spans="1:16" x14ac:dyDescent="0.25">
      <c r="A625" s="1"/>
      <c r="B625" s="1"/>
      <c r="C625" s="1"/>
      <c r="D625" s="2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5"/>
    </row>
    <row r="626" spans="1:16" x14ac:dyDescent="0.25">
      <c r="A626" s="1"/>
      <c r="B626" s="1"/>
      <c r="C626" s="1"/>
      <c r="D626" s="2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5"/>
    </row>
    <row r="627" spans="1:16" x14ac:dyDescent="0.25">
      <c r="A627" s="1"/>
      <c r="B627" s="1"/>
      <c r="C627" s="1"/>
      <c r="D627" s="2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5"/>
    </row>
    <row r="628" spans="1:16" x14ac:dyDescent="0.25">
      <c r="A628" s="1"/>
      <c r="B628" s="1"/>
      <c r="C628" s="1"/>
      <c r="D628" s="2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5"/>
    </row>
    <row r="629" spans="1:16" x14ac:dyDescent="0.25">
      <c r="A629" s="1"/>
      <c r="B629" s="1"/>
      <c r="C629" s="1"/>
      <c r="D629" s="2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5"/>
    </row>
    <row r="630" spans="1:16" x14ac:dyDescent="0.25">
      <c r="A630" s="1"/>
      <c r="B630" s="1"/>
      <c r="C630" s="1"/>
      <c r="D630" s="2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5"/>
    </row>
    <row r="631" spans="1:16" x14ac:dyDescent="0.25">
      <c r="A631" s="1"/>
      <c r="B631" s="1"/>
      <c r="C631" s="1"/>
      <c r="D631" s="2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5"/>
    </row>
    <row r="632" spans="1:16" x14ac:dyDescent="0.25">
      <c r="A632" s="1"/>
      <c r="B632" s="1"/>
      <c r="C632" s="1"/>
      <c r="D632" s="2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5"/>
    </row>
    <row r="633" spans="1:16" x14ac:dyDescent="0.25">
      <c r="A633" s="1"/>
      <c r="B633" s="1"/>
      <c r="C633" s="1"/>
      <c r="D633" s="2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5"/>
    </row>
    <row r="634" spans="1:16" x14ac:dyDescent="0.25">
      <c r="A634" s="1"/>
      <c r="B634" s="1"/>
      <c r="C634" s="1"/>
      <c r="D634" s="2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5"/>
    </row>
    <row r="635" spans="1:16" x14ac:dyDescent="0.25">
      <c r="A635" s="1"/>
      <c r="B635" s="1"/>
      <c r="C635" s="1"/>
      <c r="D635" s="2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5"/>
    </row>
    <row r="636" spans="1:16" x14ac:dyDescent="0.25">
      <c r="A636" s="1"/>
      <c r="B636" s="1"/>
      <c r="C636" s="1"/>
      <c r="D636" s="2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5"/>
    </row>
    <row r="637" spans="1:16" x14ac:dyDescent="0.25">
      <c r="A637" s="1"/>
      <c r="B637" s="1"/>
      <c r="C637" s="1"/>
      <c r="D637" s="2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5"/>
    </row>
    <row r="638" spans="1:16" x14ac:dyDescent="0.25">
      <c r="A638" s="1"/>
      <c r="B638" s="1"/>
      <c r="C638" s="1"/>
      <c r="D638" s="2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5"/>
    </row>
    <row r="639" spans="1:16" x14ac:dyDescent="0.25">
      <c r="A639" s="1"/>
      <c r="B639" s="1"/>
      <c r="C639" s="1"/>
      <c r="D639" s="2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5"/>
    </row>
    <row r="640" spans="1:16" x14ac:dyDescent="0.25">
      <c r="A640" s="1"/>
      <c r="B640" s="1"/>
      <c r="C640" s="1"/>
      <c r="D640" s="2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5"/>
    </row>
    <row r="641" spans="1:16" x14ac:dyDescent="0.25">
      <c r="A641" s="1"/>
      <c r="B641" s="1"/>
      <c r="C641" s="1"/>
      <c r="D641" s="2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5"/>
    </row>
    <row r="642" spans="1:16" x14ac:dyDescent="0.25">
      <c r="A642" s="1"/>
      <c r="B642" s="1"/>
      <c r="C642" s="1"/>
      <c r="D642" s="2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5"/>
    </row>
    <row r="643" spans="1:16" x14ac:dyDescent="0.25">
      <c r="A643" s="1"/>
      <c r="B643" s="1"/>
      <c r="C643" s="1"/>
      <c r="D643" s="2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5"/>
    </row>
    <row r="644" spans="1:16" x14ac:dyDescent="0.25">
      <c r="A644" s="1"/>
      <c r="B644" s="1"/>
      <c r="C644" s="1"/>
      <c r="D644" s="2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5"/>
    </row>
    <row r="645" spans="1:16" x14ac:dyDescent="0.25">
      <c r="A645" s="1"/>
      <c r="B645" s="1"/>
      <c r="C645" s="1"/>
      <c r="D645" s="2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5"/>
    </row>
    <row r="646" spans="1:16" x14ac:dyDescent="0.25">
      <c r="A646" s="1"/>
      <c r="B646" s="1"/>
      <c r="C646" s="1"/>
      <c r="D646" s="2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5"/>
    </row>
    <row r="647" spans="1:16" x14ac:dyDescent="0.25">
      <c r="A647" s="1"/>
      <c r="B647" s="1"/>
      <c r="C647" s="1"/>
      <c r="D647" s="2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5"/>
    </row>
    <row r="648" spans="1:16" x14ac:dyDescent="0.25">
      <c r="A648" s="1"/>
      <c r="B648" s="1"/>
      <c r="C648" s="1"/>
      <c r="D648" s="2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5"/>
    </row>
    <row r="649" spans="1:16" x14ac:dyDescent="0.25">
      <c r="A649" s="1"/>
      <c r="B649" s="1"/>
      <c r="C649" s="1"/>
      <c r="D649" s="2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5"/>
    </row>
    <row r="650" spans="1:16" x14ac:dyDescent="0.25">
      <c r="A650" s="1"/>
      <c r="B650" s="1"/>
      <c r="C650" s="1"/>
      <c r="D650" s="2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5"/>
    </row>
    <row r="651" spans="1:16" x14ac:dyDescent="0.25">
      <c r="A651" s="1"/>
      <c r="B651" s="1"/>
      <c r="C651" s="1"/>
      <c r="D651" s="2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5"/>
    </row>
    <row r="652" spans="1:16" x14ac:dyDescent="0.25">
      <c r="A652" s="1"/>
      <c r="B652" s="1"/>
      <c r="C652" s="1"/>
      <c r="D652" s="2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5"/>
    </row>
    <row r="653" spans="1:16" x14ac:dyDescent="0.25">
      <c r="A653" s="1"/>
      <c r="B653" s="1"/>
      <c r="C653" s="1"/>
      <c r="D653" s="2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5"/>
    </row>
    <row r="654" spans="1:16" x14ac:dyDescent="0.25">
      <c r="A654" s="1"/>
      <c r="B654" s="1"/>
      <c r="C654" s="1"/>
      <c r="D654" s="2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5"/>
    </row>
    <row r="655" spans="1:16" x14ac:dyDescent="0.25">
      <c r="A655" s="1"/>
      <c r="B655" s="1"/>
      <c r="C655" s="1"/>
      <c r="D655" s="2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5"/>
    </row>
    <row r="656" spans="1:16" x14ac:dyDescent="0.25">
      <c r="A656" s="1"/>
      <c r="B656" s="1"/>
      <c r="C656" s="1"/>
      <c r="D656" s="2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5"/>
    </row>
    <row r="657" spans="1:16" x14ac:dyDescent="0.25">
      <c r="A657" s="1"/>
      <c r="B657" s="1"/>
      <c r="C657" s="1"/>
      <c r="D657" s="2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5"/>
    </row>
    <row r="658" spans="1:16" x14ac:dyDescent="0.25">
      <c r="A658" s="1"/>
      <c r="B658" s="1"/>
      <c r="C658" s="1"/>
      <c r="D658" s="2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5"/>
    </row>
    <row r="659" spans="1:16" x14ac:dyDescent="0.25">
      <c r="A659" s="1"/>
      <c r="B659" s="1"/>
      <c r="C659" s="1"/>
      <c r="D659" s="2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5"/>
    </row>
    <row r="660" spans="1:16" x14ac:dyDescent="0.25">
      <c r="A660" s="1"/>
      <c r="B660" s="1"/>
      <c r="C660" s="1"/>
      <c r="D660" s="2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5"/>
    </row>
    <row r="661" spans="1:16" x14ac:dyDescent="0.25">
      <c r="A661" s="1"/>
      <c r="B661" s="1"/>
      <c r="C661" s="1"/>
      <c r="D661" s="2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5"/>
    </row>
    <row r="662" spans="1:16" x14ac:dyDescent="0.25">
      <c r="A662" s="1"/>
      <c r="B662" s="1"/>
      <c r="C662" s="1"/>
      <c r="D662" s="2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5"/>
    </row>
    <row r="663" spans="1:16" x14ac:dyDescent="0.25">
      <c r="A663" s="1"/>
      <c r="B663" s="1"/>
      <c r="C663" s="1"/>
      <c r="D663" s="2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5"/>
    </row>
    <row r="664" spans="1:16" x14ac:dyDescent="0.25">
      <c r="A664" s="1"/>
      <c r="B664" s="1"/>
      <c r="C664" s="1"/>
      <c r="D664" s="2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5"/>
    </row>
    <row r="665" spans="1:16" x14ac:dyDescent="0.25">
      <c r="A665" s="1"/>
      <c r="B665" s="1"/>
      <c r="C665" s="1"/>
      <c r="D665" s="2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5"/>
    </row>
    <row r="666" spans="1:16" x14ac:dyDescent="0.25">
      <c r="A666" s="1"/>
      <c r="B666" s="1"/>
      <c r="C666" s="1"/>
      <c r="D666" s="2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5"/>
    </row>
    <row r="667" spans="1:16" x14ac:dyDescent="0.25">
      <c r="A667" s="1"/>
      <c r="B667" s="1"/>
      <c r="C667" s="1"/>
      <c r="D667" s="2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5"/>
    </row>
    <row r="668" spans="1:16" x14ac:dyDescent="0.25">
      <c r="A668" s="1"/>
      <c r="B668" s="1"/>
      <c r="C668" s="1"/>
      <c r="D668" s="2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5"/>
    </row>
    <row r="669" spans="1:16" x14ac:dyDescent="0.25">
      <c r="A669" s="1"/>
      <c r="B669" s="1"/>
      <c r="C669" s="1"/>
      <c r="D669" s="2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5"/>
    </row>
    <row r="670" spans="1:16" x14ac:dyDescent="0.25">
      <c r="A670" s="1"/>
      <c r="B670" s="1"/>
      <c r="C670" s="1"/>
      <c r="D670" s="2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5"/>
    </row>
    <row r="671" spans="1:16" x14ac:dyDescent="0.25">
      <c r="A671" s="1"/>
      <c r="B671" s="1"/>
      <c r="C671" s="1"/>
      <c r="D671" s="2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5"/>
    </row>
    <row r="672" spans="1:16" x14ac:dyDescent="0.25">
      <c r="A672" s="1"/>
      <c r="B672" s="1"/>
      <c r="C672" s="1"/>
      <c r="D672" s="2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5"/>
    </row>
    <row r="673" spans="1:16" x14ac:dyDescent="0.25">
      <c r="A673" s="1"/>
      <c r="B673" s="1"/>
      <c r="C673" s="1"/>
      <c r="D673" s="2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5"/>
    </row>
    <row r="674" spans="1:16" x14ac:dyDescent="0.25">
      <c r="A674" s="1"/>
      <c r="B674" s="1"/>
      <c r="C674" s="1"/>
      <c r="D674" s="2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5"/>
    </row>
    <row r="675" spans="1:16" x14ac:dyDescent="0.25">
      <c r="A675" s="1"/>
      <c r="B675" s="1"/>
      <c r="C675" s="1"/>
      <c r="D675" s="2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5"/>
    </row>
    <row r="676" spans="1:16" x14ac:dyDescent="0.25">
      <c r="A676" s="1"/>
      <c r="B676" s="1"/>
      <c r="C676" s="1"/>
      <c r="D676" s="2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5"/>
    </row>
    <row r="677" spans="1:16" x14ac:dyDescent="0.25">
      <c r="A677" s="1"/>
      <c r="B677" s="1"/>
      <c r="C677" s="1"/>
      <c r="D677" s="2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5"/>
    </row>
    <row r="678" spans="1:16" x14ac:dyDescent="0.25">
      <c r="A678" s="1"/>
      <c r="B678" s="1"/>
      <c r="C678" s="1"/>
      <c r="D678" s="2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5"/>
    </row>
    <row r="679" spans="1:16" x14ac:dyDescent="0.25">
      <c r="A679" s="1"/>
      <c r="B679" s="1"/>
      <c r="C679" s="1"/>
      <c r="D679" s="2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5"/>
    </row>
    <row r="680" spans="1:16" x14ac:dyDescent="0.25">
      <c r="A680" s="1"/>
      <c r="B680" s="1"/>
      <c r="C680" s="1"/>
      <c r="D680" s="2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5"/>
    </row>
    <row r="681" spans="1:16" x14ac:dyDescent="0.25">
      <c r="A681" s="1"/>
      <c r="B681" s="1"/>
      <c r="C681" s="1"/>
      <c r="D681" s="2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5"/>
    </row>
    <row r="682" spans="1:16" x14ac:dyDescent="0.25">
      <c r="A682" s="1"/>
      <c r="B682" s="1"/>
      <c r="C682" s="1"/>
      <c r="D682" s="2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5"/>
    </row>
    <row r="683" spans="1:16" x14ac:dyDescent="0.25">
      <c r="A683" s="1"/>
      <c r="B683" s="1"/>
      <c r="C683" s="1"/>
      <c r="D683" s="2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5"/>
    </row>
    <row r="684" spans="1:16" x14ac:dyDescent="0.25">
      <c r="A684" s="1"/>
      <c r="B684" s="1"/>
      <c r="C684" s="1"/>
      <c r="D684" s="2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5"/>
    </row>
    <row r="685" spans="1:16" x14ac:dyDescent="0.25">
      <c r="A685" s="1"/>
      <c r="B685" s="1"/>
      <c r="C685" s="1"/>
      <c r="D685" s="2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5"/>
    </row>
    <row r="686" spans="1:16" x14ac:dyDescent="0.25">
      <c r="A686" s="1"/>
      <c r="B686" s="1"/>
      <c r="C686" s="1"/>
      <c r="D686" s="2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5"/>
    </row>
    <row r="687" spans="1:16" x14ac:dyDescent="0.25">
      <c r="A687" s="1"/>
      <c r="B687" s="1"/>
      <c r="C687" s="1"/>
      <c r="D687" s="2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5"/>
    </row>
    <row r="688" spans="1:16" x14ac:dyDescent="0.25">
      <c r="A688" s="1"/>
      <c r="B688" s="1"/>
      <c r="C688" s="1"/>
      <c r="D688" s="2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5"/>
    </row>
    <row r="689" spans="1:16" x14ac:dyDescent="0.25">
      <c r="A689" s="1"/>
      <c r="B689" s="1"/>
      <c r="C689" s="1"/>
      <c r="D689" s="2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5"/>
    </row>
    <row r="690" spans="1:16" x14ac:dyDescent="0.25">
      <c r="A690" s="1"/>
      <c r="B690" s="1"/>
      <c r="C690" s="1"/>
      <c r="D690" s="2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5"/>
    </row>
    <row r="691" spans="1:16" x14ac:dyDescent="0.25">
      <c r="A691" s="1"/>
      <c r="B691" s="1"/>
      <c r="C691" s="1"/>
      <c r="D691" s="2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5"/>
    </row>
    <row r="692" spans="1:16" x14ac:dyDescent="0.25">
      <c r="A692" s="1"/>
      <c r="B692" s="1"/>
      <c r="C692" s="1"/>
      <c r="D692" s="2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5"/>
    </row>
    <row r="693" spans="1:16" x14ac:dyDescent="0.25">
      <c r="A693" s="1"/>
      <c r="B693" s="1"/>
      <c r="C693" s="1"/>
      <c r="D693" s="2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5"/>
    </row>
    <row r="694" spans="1:16" x14ac:dyDescent="0.25">
      <c r="A694" s="1"/>
      <c r="B694" s="1"/>
      <c r="C694" s="1"/>
      <c r="D694" s="2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5"/>
    </row>
    <row r="695" spans="1:16" x14ac:dyDescent="0.25">
      <c r="A695" s="1"/>
      <c r="B695" s="1"/>
      <c r="C695" s="1"/>
      <c r="D695" s="2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5"/>
    </row>
    <row r="696" spans="1:16" x14ac:dyDescent="0.25">
      <c r="A696" s="1"/>
      <c r="B696" s="1"/>
      <c r="C696" s="1"/>
      <c r="D696" s="2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5"/>
    </row>
    <row r="697" spans="1:16" x14ac:dyDescent="0.25">
      <c r="A697" s="1"/>
      <c r="B697" s="1"/>
      <c r="C697" s="1"/>
      <c r="D697" s="2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5"/>
    </row>
    <row r="698" spans="1:16" x14ac:dyDescent="0.25">
      <c r="A698" s="1"/>
      <c r="B698" s="1"/>
      <c r="C698" s="1"/>
      <c r="D698" s="2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5"/>
    </row>
    <row r="699" spans="1:16" x14ac:dyDescent="0.25">
      <c r="A699" s="1"/>
      <c r="B699" s="1"/>
      <c r="C699" s="1"/>
      <c r="D699" s="2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5"/>
    </row>
    <row r="700" spans="1:16" x14ac:dyDescent="0.25">
      <c r="A700" s="1"/>
      <c r="B700" s="1"/>
      <c r="C700" s="1"/>
      <c r="D700" s="2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5"/>
    </row>
    <row r="701" spans="1:16" x14ac:dyDescent="0.25">
      <c r="A701" s="1"/>
      <c r="B701" s="1"/>
      <c r="C701" s="1"/>
      <c r="D701" s="2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5"/>
    </row>
    <row r="702" spans="1:16" x14ac:dyDescent="0.25">
      <c r="A702" s="1"/>
      <c r="B702" s="1"/>
      <c r="C702" s="1"/>
      <c r="D702" s="2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5"/>
    </row>
    <row r="703" spans="1:16" x14ac:dyDescent="0.25">
      <c r="A703" s="1"/>
      <c r="B703" s="1"/>
      <c r="C703" s="1"/>
      <c r="D703" s="2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5"/>
    </row>
    <row r="704" spans="1:16" x14ac:dyDescent="0.25">
      <c r="A704" s="1"/>
      <c r="B704" s="1"/>
      <c r="C704" s="1"/>
      <c r="D704" s="2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5"/>
    </row>
    <row r="705" spans="1:16" x14ac:dyDescent="0.25">
      <c r="A705" s="1"/>
      <c r="B705" s="1"/>
      <c r="C705" s="1"/>
      <c r="D705" s="2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5"/>
    </row>
    <row r="706" spans="1:16" x14ac:dyDescent="0.25">
      <c r="A706" s="1"/>
      <c r="B706" s="1"/>
      <c r="C706" s="1"/>
      <c r="D706" s="2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5"/>
    </row>
    <row r="707" spans="1:16" x14ac:dyDescent="0.25">
      <c r="A707" s="1"/>
      <c r="B707" s="1"/>
      <c r="C707" s="1"/>
      <c r="D707" s="2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5"/>
    </row>
    <row r="708" spans="1:16" x14ac:dyDescent="0.25">
      <c r="A708" s="1"/>
      <c r="B708" s="1"/>
      <c r="C708" s="1"/>
      <c r="D708" s="2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5"/>
    </row>
    <row r="709" spans="1:16" x14ac:dyDescent="0.25">
      <c r="A709" s="1"/>
      <c r="B709" s="1"/>
      <c r="C709" s="1"/>
      <c r="D709" s="2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5"/>
    </row>
    <row r="710" spans="1:16" x14ac:dyDescent="0.25">
      <c r="A710" s="1"/>
      <c r="B710" s="1"/>
      <c r="C710" s="1"/>
      <c r="D710" s="2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5"/>
    </row>
    <row r="711" spans="1:16" x14ac:dyDescent="0.25">
      <c r="A711" s="1"/>
      <c r="B711" s="1"/>
      <c r="C711" s="1"/>
      <c r="D711" s="2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5"/>
    </row>
    <row r="712" spans="1:16" x14ac:dyDescent="0.25">
      <c r="A712" s="1"/>
      <c r="B712" s="1"/>
      <c r="C712" s="1"/>
      <c r="D712" s="2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5"/>
    </row>
    <row r="713" spans="1:16" x14ac:dyDescent="0.25">
      <c r="A713" s="1"/>
      <c r="B713" s="1"/>
      <c r="C713" s="1"/>
      <c r="D713" s="2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5"/>
    </row>
    <row r="714" spans="1:16" x14ac:dyDescent="0.25">
      <c r="A714" s="1"/>
      <c r="B714" s="1"/>
      <c r="C714" s="1"/>
      <c r="D714" s="2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5"/>
    </row>
    <row r="715" spans="1:16" x14ac:dyDescent="0.25">
      <c r="A715" s="1"/>
      <c r="B715" s="1"/>
      <c r="C715" s="1"/>
      <c r="D715" s="2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5"/>
    </row>
    <row r="716" spans="1:16" x14ac:dyDescent="0.25">
      <c r="A716" s="1"/>
      <c r="B716" s="1"/>
      <c r="C716" s="1"/>
      <c r="D716" s="2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5"/>
    </row>
    <row r="717" spans="1:16" x14ac:dyDescent="0.25">
      <c r="A717" s="1"/>
      <c r="B717" s="1"/>
      <c r="C717" s="1"/>
      <c r="D717" s="2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5"/>
    </row>
    <row r="718" spans="1:16" x14ac:dyDescent="0.25">
      <c r="A718" s="1"/>
      <c r="B718" s="1"/>
      <c r="C718" s="1"/>
      <c r="D718" s="2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5"/>
    </row>
    <row r="719" spans="1:16" x14ac:dyDescent="0.25">
      <c r="A719" s="1"/>
      <c r="B719" s="1"/>
      <c r="C719" s="1"/>
      <c r="D719" s="2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5"/>
    </row>
    <row r="720" spans="1:16" x14ac:dyDescent="0.25">
      <c r="A720" s="1"/>
      <c r="B720" s="1"/>
      <c r="C720" s="1"/>
      <c r="D720" s="2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5"/>
    </row>
    <row r="721" spans="1:16" x14ac:dyDescent="0.25">
      <c r="A721" s="1"/>
      <c r="B721" s="1"/>
      <c r="C721" s="1"/>
      <c r="D721" s="2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5"/>
    </row>
    <row r="722" spans="1:16" x14ac:dyDescent="0.25">
      <c r="A722" s="1"/>
      <c r="B722" s="1"/>
      <c r="C722" s="1"/>
      <c r="D722" s="2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5"/>
    </row>
    <row r="723" spans="1:16" x14ac:dyDescent="0.25">
      <c r="A723" s="1"/>
      <c r="B723" s="1"/>
      <c r="C723" s="1"/>
      <c r="D723" s="2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5"/>
    </row>
    <row r="724" spans="1:16" x14ac:dyDescent="0.25">
      <c r="A724" s="1"/>
      <c r="B724" s="1"/>
      <c r="C724" s="1"/>
      <c r="D724" s="2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5"/>
    </row>
    <row r="725" spans="1:16" x14ac:dyDescent="0.25">
      <c r="A725" s="1"/>
      <c r="B725" s="1"/>
      <c r="C725" s="1"/>
      <c r="D725" s="2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5"/>
    </row>
    <row r="726" spans="1:16" x14ac:dyDescent="0.25">
      <c r="A726" s="1"/>
      <c r="B726" s="1"/>
      <c r="C726" s="1"/>
      <c r="D726" s="2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5"/>
    </row>
    <row r="727" spans="1:16" x14ac:dyDescent="0.25">
      <c r="A727" s="1"/>
      <c r="B727" s="1"/>
      <c r="C727" s="1"/>
      <c r="D727" s="2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5"/>
    </row>
    <row r="728" spans="1:16" x14ac:dyDescent="0.25">
      <c r="A728" s="1"/>
      <c r="B728" s="1"/>
      <c r="C728" s="1"/>
      <c r="D728" s="2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5"/>
    </row>
    <row r="729" spans="1:16" x14ac:dyDescent="0.25">
      <c r="A729" s="1"/>
      <c r="B729" s="1"/>
      <c r="C729" s="1"/>
      <c r="D729" s="2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5"/>
    </row>
    <row r="730" spans="1:16" x14ac:dyDescent="0.25">
      <c r="A730" s="1"/>
      <c r="B730" s="1"/>
      <c r="C730" s="1"/>
      <c r="D730" s="2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5"/>
    </row>
    <row r="731" spans="1:16" x14ac:dyDescent="0.25">
      <c r="A731" s="1"/>
      <c r="B731" s="1"/>
      <c r="C731" s="1"/>
      <c r="D731" s="2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5"/>
    </row>
    <row r="732" spans="1:16" x14ac:dyDescent="0.25">
      <c r="A732" s="1"/>
      <c r="B732" s="1"/>
      <c r="C732" s="1"/>
      <c r="D732" s="2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5"/>
    </row>
    <row r="733" spans="1:16" x14ac:dyDescent="0.25">
      <c r="A733" s="1"/>
      <c r="B733" s="1"/>
      <c r="C733" s="1"/>
      <c r="D733" s="2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5"/>
    </row>
    <row r="734" spans="1:16" x14ac:dyDescent="0.25">
      <c r="A734" s="1"/>
      <c r="B734" s="1"/>
      <c r="C734" s="1"/>
      <c r="D734" s="2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5"/>
    </row>
    <row r="735" spans="1:16" x14ac:dyDescent="0.25">
      <c r="A735" s="1"/>
      <c r="B735" s="1"/>
      <c r="C735" s="1"/>
      <c r="D735" s="2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5"/>
    </row>
    <row r="736" spans="1:16" x14ac:dyDescent="0.25">
      <c r="A736" s="1"/>
      <c r="B736" s="1"/>
      <c r="C736" s="1"/>
      <c r="D736" s="2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5"/>
    </row>
    <row r="737" spans="1:16" x14ac:dyDescent="0.25">
      <c r="A737" s="1"/>
      <c r="B737" s="1"/>
      <c r="C737" s="1"/>
      <c r="D737" s="2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5"/>
    </row>
    <row r="738" spans="1:16" x14ac:dyDescent="0.25">
      <c r="A738" s="1"/>
      <c r="B738" s="1"/>
      <c r="C738" s="1"/>
      <c r="D738" s="2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5"/>
    </row>
    <row r="739" spans="1:16" x14ac:dyDescent="0.25">
      <c r="A739" s="1"/>
      <c r="B739" s="1"/>
      <c r="C739" s="1"/>
      <c r="D739" s="2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5"/>
    </row>
    <row r="740" spans="1:16" x14ac:dyDescent="0.25">
      <c r="A740" s="1"/>
      <c r="B740" s="1"/>
      <c r="C740" s="1"/>
      <c r="D740" s="2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5"/>
    </row>
    <row r="741" spans="1:16" x14ac:dyDescent="0.25">
      <c r="A741" s="1"/>
      <c r="B741" s="1"/>
      <c r="C741" s="1"/>
      <c r="D741" s="2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5"/>
    </row>
    <row r="742" spans="1:16" x14ac:dyDescent="0.25">
      <c r="A742" s="1"/>
      <c r="B742" s="1"/>
      <c r="C742" s="1"/>
      <c r="D742" s="2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5"/>
    </row>
    <row r="743" spans="1:16" x14ac:dyDescent="0.25">
      <c r="A743" s="1"/>
      <c r="B743" s="1"/>
      <c r="C743" s="1"/>
      <c r="D743" s="2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5"/>
    </row>
    <row r="744" spans="1:16" x14ac:dyDescent="0.25">
      <c r="A744" s="1"/>
      <c r="B744" s="1"/>
      <c r="C744" s="1"/>
      <c r="D744" s="2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5"/>
    </row>
    <row r="745" spans="1:16" x14ac:dyDescent="0.25">
      <c r="A745" s="1"/>
      <c r="B745" s="1"/>
      <c r="C745" s="1"/>
      <c r="D745" s="2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5"/>
    </row>
    <row r="746" spans="1:16" x14ac:dyDescent="0.25">
      <c r="A746" s="1"/>
      <c r="B746" s="1"/>
      <c r="C746" s="1"/>
      <c r="D746" s="2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5"/>
    </row>
    <row r="747" spans="1:16" x14ac:dyDescent="0.25">
      <c r="A747" s="1"/>
      <c r="B747" s="1"/>
      <c r="C747" s="1"/>
      <c r="D747" s="2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5"/>
    </row>
    <row r="748" spans="1:16" x14ac:dyDescent="0.25">
      <c r="A748" s="1"/>
      <c r="B748" s="1"/>
      <c r="C748" s="1"/>
      <c r="D748" s="2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5"/>
    </row>
    <row r="749" spans="1:16" x14ac:dyDescent="0.25">
      <c r="A749" s="1"/>
      <c r="B749" s="1"/>
      <c r="C749" s="1"/>
      <c r="D749" s="2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5"/>
    </row>
    <row r="750" spans="1:16" x14ac:dyDescent="0.25">
      <c r="A750" s="1"/>
      <c r="B750" s="1"/>
      <c r="C750" s="1"/>
      <c r="D750" s="2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5"/>
    </row>
    <row r="751" spans="1:16" x14ac:dyDescent="0.25">
      <c r="A751" s="1"/>
      <c r="B751" s="1"/>
      <c r="C751" s="1"/>
      <c r="D751" s="2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5"/>
    </row>
    <row r="752" spans="1:16" x14ac:dyDescent="0.25">
      <c r="A752" s="1"/>
      <c r="B752" s="1"/>
      <c r="C752" s="1"/>
      <c r="D752" s="2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5"/>
    </row>
    <row r="753" spans="1:16" x14ac:dyDescent="0.25">
      <c r="A753" s="1"/>
      <c r="B753" s="1"/>
      <c r="C753" s="1"/>
      <c r="D753" s="2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5"/>
    </row>
    <row r="754" spans="1:16" x14ac:dyDescent="0.25">
      <c r="A754" s="1"/>
      <c r="B754" s="1"/>
      <c r="C754" s="1"/>
      <c r="D754" s="2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5"/>
    </row>
    <row r="755" spans="1:16" x14ac:dyDescent="0.25">
      <c r="A755" s="1"/>
      <c r="B755" s="1"/>
      <c r="C755" s="1"/>
      <c r="D755" s="2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5"/>
    </row>
    <row r="756" spans="1:16" x14ac:dyDescent="0.25">
      <c r="A756" s="1"/>
      <c r="B756" s="1"/>
      <c r="C756" s="1"/>
      <c r="D756" s="2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5"/>
    </row>
    <row r="757" spans="1:16" x14ac:dyDescent="0.25">
      <c r="A757" s="1"/>
      <c r="B757" s="1"/>
      <c r="C757" s="1"/>
      <c r="D757" s="2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5"/>
    </row>
    <row r="758" spans="1:16" x14ac:dyDescent="0.25">
      <c r="A758" s="1"/>
      <c r="B758" s="1"/>
      <c r="C758" s="1"/>
      <c r="D758" s="2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5"/>
    </row>
    <row r="759" spans="1:16" x14ac:dyDescent="0.25">
      <c r="A759" s="1"/>
      <c r="B759" s="1"/>
      <c r="C759" s="1"/>
      <c r="D759" s="2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5"/>
    </row>
    <row r="760" spans="1:16" x14ac:dyDescent="0.25">
      <c r="A760" s="1"/>
      <c r="B760" s="1"/>
      <c r="C760" s="1"/>
      <c r="D760" s="2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5"/>
    </row>
    <row r="761" spans="1:16" x14ac:dyDescent="0.25">
      <c r="A761" s="1"/>
      <c r="B761" s="1"/>
      <c r="C761" s="1"/>
      <c r="D761" s="2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5"/>
    </row>
    <row r="762" spans="1:16" x14ac:dyDescent="0.25">
      <c r="A762" s="1"/>
      <c r="B762" s="1"/>
      <c r="C762" s="1"/>
      <c r="D762" s="2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5"/>
    </row>
    <row r="763" spans="1:16" x14ac:dyDescent="0.25">
      <c r="A763" s="1"/>
      <c r="B763" s="1"/>
      <c r="C763" s="1"/>
      <c r="D763" s="2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5"/>
    </row>
    <row r="764" spans="1:16" x14ac:dyDescent="0.25">
      <c r="A764" s="1"/>
      <c r="B764" s="1"/>
      <c r="C764" s="1"/>
      <c r="D764" s="2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5"/>
    </row>
    <row r="765" spans="1:16" x14ac:dyDescent="0.25">
      <c r="A765" s="1"/>
      <c r="B765" s="1"/>
      <c r="C765" s="1"/>
      <c r="D765" s="2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5"/>
    </row>
    <row r="766" spans="1:16" x14ac:dyDescent="0.25">
      <c r="A766" s="1"/>
      <c r="B766" s="1"/>
      <c r="C766" s="1"/>
      <c r="D766" s="2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5"/>
    </row>
    <row r="767" spans="1:16" x14ac:dyDescent="0.25">
      <c r="A767" s="1"/>
      <c r="B767" s="1"/>
      <c r="C767" s="1"/>
      <c r="D767" s="2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5"/>
    </row>
    <row r="768" spans="1:16" x14ac:dyDescent="0.25">
      <c r="A768" s="1"/>
      <c r="B768" s="1"/>
      <c r="C768" s="1"/>
      <c r="D768" s="2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5"/>
    </row>
    <row r="769" spans="1:16" x14ac:dyDescent="0.25">
      <c r="A769" s="1"/>
      <c r="B769" s="1"/>
      <c r="C769" s="1"/>
      <c r="D769" s="2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5"/>
    </row>
    <row r="770" spans="1:16" x14ac:dyDescent="0.25">
      <c r="A770" s="1"/>
      <c r="B770" s="1"/>
      <c r="C770" s="1"/>
      <c r="D770" s="2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5"/>
    </row>
    <row r="771" spans="1:16" x14ac:dyDescent="0.25">
      <c r="A771" s="1"/>
      <c r="B771" s="1"/>
      <c r="C771" s="1"/>
      <c r="D771" s="2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5"/>
    </row>
    <row r="772" spans="1:16" x14ac:dyDescent="0.25">
      <c r="A772" s="1"/>
      <c r="B772" s="1"/>
      <c r="C772" s="1"/>
      <c r="D772" s="2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5"/>
    </row>
    <row r="773" spans="1:16" x14ac:dyDescent="0.25">
      <c r="A773" s="1"/>
      <c r="B773" s="1"/>
      <c r="C773" s="1"/>
      <c r="D773" s="2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5"/>
    </row>
    <row r="774" spans="1:16" x14ac:dyDescent="0.25">
      <c r="A774" s="1"/>
      <c r="B774" s="1"/>
      <c r="C774" s="1"/>
      <c r="D774" s="2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5"/>
    </row>
    <row r="775" spans="1:16" x14ac:dyDescent="0.25">
      <c r="A775" s="1"/>
      <c r="B775" s="1"/>
      <c r="C775" s="1"/>
      <c r="D775" s="2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5"/>
    </row>
    <row r="776" spans="1:16" x14ac:dyDescent="0.25">
      <c r="A776" s="1"/>
      <c r="B776" s="1"/>
      <c r="C776" s="1"/>
      <c r="D776" s="2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5"/>
    </row>
    <row r="777" spans="1:16" x14ac:dyDescent="0.25">
      <c r="A777" s="1"/>
      <c r="B777" s="1"/>
      <c r="C777" s="1"/>
      <c r="D777" s="2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5"/>
    </row>
    <row r="778" spans="1:16" x14ac:dyDescent="0.25">
      <c r="A778" s="1"/>
      <c r="B778" s="1"/>
      <c r="C778" s="1"/>
      <c r="D778" s="2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5"/>
    </row>
    <row r="779" spans="1:16" x14ac:dyDescent="0.25">
      <c r="A779" s="1"/>
      <c r="B779" s="1"/>
      <c r="C779" s="1"/>
      <c r="D779" s="2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5"/>
    </row>
    <row r="780" spans="1:16" x14ac:dyDescent="0.25">
      <c r="A780" s="1"/>
      <c r="B780" s="1"/>
      <c r="C780" s="1"/>
      <c r="D780" s="2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5"/>
    </row>
    <row r="781" spans="1:16" x14ac:dyDescent="0.25">
      <c r="A781" s="1"/>
      <c r="B781" s="1"/>
      <c r="C781" s="1"/>
      <c r="D781" s="2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5"/>
    </row>
    <row r="782" spans="1:16" x14ac:dyDescent="0.25">
      <c r="A782" s="1"/>
      <c r="B782" s="1"/>
      <c r="C782" s="1"/>
      <c r="D782" s="2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5"/>
    </row>
    <row r="783" spans="1:16" x14ac:dyDescent="0.25">
      <c r="A783" s="1"/>
      <c r="B783" s="1"/>
      <c r="C783" s="1"/>
      <c r="D783" s="2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5"/>
    </row>
    <row r="784" spans="1:16" x14ac:dyDescent="0.25">
      <c r="A784" s="1"/>
      <c r="B784" s="1"/>
      <c r="C784" s="1"/>
      <c r="D784" s="2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5"/>
    </row>
    <row r="785" spans="1:16" x14ac:dyDescent="0.25">
      <c r="A785" s="1"/>
      <c r="B785" s="1"/>
      <c r="C785" s="1"/>
      <c r="D785" s="2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5"/>
    </row>
    <row r="786" spans="1:16" x14ac:dyDescent="0.25">
      <c r="A786" s="1"/>
      <c r="B786" s="1"/>
      <c r="C786" s="1"/>
      <c r="D786" s="2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5"/>
    </row>
    <row r="787" spans="1:16" x14ac:dyDescent="0.25">
      <c r="A787" s="1"/>
      <c r="B787" s="1"/>
      <c r="C787" s="1"/>
      <c r="D787" s="2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5"/>
    </row>
    <row r="788" spans="1:16" x14ac:dyDescent="0.25">
      <c r="A788" s="1"/>
      <c r="B788" s="1"/>
      <c r="C788" s="1"/>
      <c r="D788" s="2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5"/>
    </row>
    <row r="789" spans="1:16" x14ac:dyDescent="0.25">
      <c r="A789" s="1"/>
      <c r="B789" s="1"/>
      <c r="C789" s="1"/>
      <c r="D789" s="2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5"/>
    </row>
    <row r="790" spans="1:16" x14ac:dyDescent="0.25">
      <c r="A790" s="1"/>
      <c r="B790" s="1"/>
      <c r="C790" s="1"/>
      <c r="D790" s="2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5"/>
    </row>
    <row r="791" spans="1:16" x14ac:dyDescent="0.25">
      <c r="A791" s="1"/>
      <c r="B791" s="1"/>
      <c r="C791" s="1"/>
      <c r="D791" s="2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5"/>
    </row>
    <row r="792" spans="1:16" x14ac:dyDescent="0.25">
      <c r="A792" s="1"/>
      <c r="B792" s="1"/>
      <c r="C792" s="1"/>
      <c r="D792" s="2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5"/>
    </row>
    <row r="793" spans="1:16" x14ac:dyDescent="0.25">
      <c r="A793" s="1"/>
      <c r="B793" s="1"/>
      <c r="C793" s="1"/>
      <c r="D793" s="2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5"/>
    </row>
    <row r="794" spans="1:16" x14ac:dyDescent="0.25">
      <c r="A794" s="1"/>
      <c r="B794" s="1"/>
      <c r="C794" s="1"/>
      <c r="D794" s="2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5"/>
    </row>
    <row r="795" spans="1:16" x14ac:dyDescent="0.25">
      <c r="A795" s="1"/>
      <c r="B795" s="1"/>
      <c r="C795" s="1"/>
      <c r="D795" s="2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5"/>
    </row>
    <row r="796" spans="1:16" x14ac:dyDescent="0.25">
      <c r="A796" s="1"/>
      <c r="B796" s="1"/>
      <c r="C796" s="1"/>
      <c r="D796" s="2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5"/>
    </row>
    <row r="797" spans="1:16" x14ac:dyDescent="0.25">
      <c r="A797" s="1"/>
      <c r="B797" s="1"/>
      <c r="C797" s="1"/>
      <c r="D797" s="2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5"/>
    </row>
    <row r="798" spans="1:16" x14ac:dyDescent="0.25">
      <c r="A798" s="1"/>
      <c r="B798" s="1"/>
      <c r="C798" s="1"/>
      <c r="D798" s="2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5"/>
    </row>
    <row r="799" spans="1:16" x14ac:dyDescent="0.25">
      <c r="A799" s="1"/>
      <c r="B799" s="1"/>
      <c r="C799" s="1"/>
      <c r="D799" s="2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5"/>
    </row>
    <row r="800" spans="1:16" x14ac:dyDescent="0.25">
      <c r="A800" s="1"/>
      <c r="B800" s="1"/>
      <c r="C800" s="1"/>
      <c r="D800" s="2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5"/>
    </row>
    <row r="801" spans="1:16" x14ac:dyDescent="0.25">
      <c r="A801" s="1"/>
      <c r="B801" s="1"/>
      <c r="C801" s="1"/>
      <c r="D801" s="2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5"/>
    </row>
    <row r="802" spans="1:16" x14ac:dyDescent="0.25">
      <c r="A802" s="1"/>
      <c r="B802" s="1"/>
      <c r="C802" s="1"/>
      <c r="D802" s="2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5"/>
    </row>
    <row r="803" spans="1:16" x14ac:dyDescent="0.25">
      <c r="A803" s="1"/>
      <c r="B803" s="1"/>
      <c r="C803" s="1"/>
      <c r="D803" s="2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5"/>
    </row>
    <row r="804" spans="1:16" x14ac:dyDescent="0.25">
      <c r="A804" s="1"/>
      <c r="B804" s="1"/>
      <c r="C804" s="1"/>
      <c r="D804" s="2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5"/>
    </row>
    <row r="805" spans="1:16" x14ac:dyDescent="0.25">
      <c r="A805" s="1"/>
      <c r="B805" s="1"/>
      <c r="C805" s="1"/>
      <c r="D805" s="2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5"/>
    </row>
    <row r="806" spans="1:16" x14ac:dyDescent="0.25">
      <c r="A806" s="1"/>
      <c r="B806" s="1"/>
      <c r="C806" s="1"/>
      <c r="D806" s="2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5"/>
    </row>
    <row r="807" spans="1:16" x14ac:dyDescent="0.25">
      <c r="A807" s="1"/>
      <c r="B807" s="1"/>
      <c r="C807" s="1"/>
      <c r="D807" s="2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5"/>
    </row>
    <row r="808" spans="1:16" x14ac:dyDescent="0.25">
      <c r="A808" s="1"/>
      <c r="B808" s="1"/>
      <c r="C808" s="1"/>
      <c r="D808" s="2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5"/>
    </row>
    <row r="809" spans="1:16" x14ac:dyDescent="0.25">
      <c r="A809" s="1"/>
      <c r="B809" s="1"/>
      <c r="C809" s="1"/>
      <c r="D809" s="2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5"/>
    </row>
    <row r="810" spans="1:16" x14ac:dyDescent="0.25">
      <c r="A810" s="1"/>
      <c r="B810" s="1"/>
      <c r="C810" s="1"/>
      <c r="D810" s="2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5"/>
    </row>
    <row r="811" spans="1:16" x14ac:dyDescent="0.25">
      <c r="A811" s="1"/>
      <c r="B811" s="1"/>
      <c r="C811" s="1"/>
      <c r="D811" s="2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5"/>
    </row>
    <row r="812" spans="1:16" x14ac:dyDescent="0.25">
      <c r="A812" s="1"/>
      <c r="B812" s="1"/>
      <c r="C812" s="1"/>
      <c r="D812" s="2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5"/>
    </row>
    <row r="813" spans="1:16" x14ac:dyDescent="0.25">
      <c r="A813" s="1"/>
      <c r="B813" s="1"/>
      <c r="C813" s="1"/>
      <c r="D813" s="2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5"/>
    </row>
    <row r="814" spans="1:16" x14ac:dyDescent="0.25">
      <c r="A814" s="1"/>
      <c r="B814" s="1"/>
      <c r="C814" s="1"/>
      <c r="D814" s="2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5"/>
    </row>
    <row r="815" spans="1:16" x14ac:dyDescent="0.25">
      <c r="A815" s="1"/>
      <c r="B815" s="1"/>
      <c r="C815" s="1"/>
      <c r="D815" s="2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5"/>
    </row>
    <row r="816" spans="1:16" x14ac:dyDescent="0.25">
      <c r="A816" s="1"/>
      <c r="B816" s="1"/>
      <c r="C816" s="1"/>
      <c r="D816" s="2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5"/>
    </row>
    <row r="817" spans="1:16" x14ac:dyDescent="0.25">
      <c r="A817" s="1"/>
      <c r="B817" s="1"/>
      <c r="C817" s="1"/>
      <c r="D817" s="2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5"/>
    </row>
    <row r="818" spans="1:16" x14ac:dyDescent="0.25">
      <c r="A818" s="1"/>
      <c r="B818" s="1"/>
      <c r="C818" s="1"/>
      <c r="D818" s="2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5"/>
    </row>
    <row r="819" spans="1:16" x14ac:dyDescent="0.25">
      <c r="A819" s="1"/>
      <c r="B819" s="1"/>
      <c r="C819" s="1"/>
      <c r="D819" s="2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5"/>
    </row>
    <row r="820" spans="1:16" x14ac:dyDescent="0.25">
      <c r="A820" s="1"/>
      <c r="B820" s="1"/>
      <c r="C820" s="1"/>
      <c r="D820" s="2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5"/>
    </row>
    <row r="821" spans="1:16" x14ac:dyDescent="0.25">
      <c r="A821" s="1"/>
      <c r="B821" s="1"/>
      <c r="C821" s="1"/>
      <c r="D821" s="2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5"/>
    </row>
    <row r="822" spans="1:16" x14ac:dyDescent="0.25">
      <c r="A822" s="1"/>
      <c r="B822" s="1"/>
      <c r="C822" s="1"/>
      <c r="D822" s="2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5"/>
    </row>
    <row r="823" spans="1:16" x14ac:dyDescent="0.25">
      <c r="A823" s="1"/>
      <c r="B823" s="1"/>
      <c r="C823" s="1"/>
      <c r="D823" s="2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5"/>
    </row>
    <row r="824" spans="1:16" x14ac:dyDescent="0.25">
      <c r="A824" s="1"/>
      <c r="B824" s="1"/>
      <c r="C824" s="1"/>
      <c r="D824" s="2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5"/>
    </row>
    <row r="825" spans="1:16" x14ac:dyDescent="0.25">
      <c r="A825" s="1"/>
      <c r="B825" s="1"/>
      <c r="C825" s="1"/>
      <c r="D825" s="2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5"/>
    </row>
    <row r="826" spans="1:16" x14ac:dyDescent="0.25">
      <c r="A826" s="1"/>
      <c r="B826" s="1"/>
      <c r="C826" s="1"/>
      <c r="D826" s="2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5"/>
    </row>
    <row r="827" spans="1:16" x14ac:dyDescent="0.25">
      <c r="A827" s="1"/>
      <c r="B827" s="1"/>
      <c r="C827" s="1"/>
      <c r="D827" s="2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5"/>
    </row>
    <row r="828" spans="1:16" x14ac:dyDescent="0.25">
      <c r="A828" s="1"/>
      <c r="B828" s="1"/>
      <c r="C828" s="1"/>
      <c r="D828" s="2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5"/>
    </row>
    <row r="829" spans="1:16" x14ac:dyDescent="0.25">
      <c r="A829" s="1"/>
      <c r="B829" s="1"/>
      <c r="C829" s="1"/>
      <c r="D829" s="2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5"/>
    </row>
    <row r="830" spans="1:16" x14ac:dyDescent="0.25">
      <c r="A830" s="1"/>
      <c r="B830" s="1"/>
      <c r="C830" s="1"/>
      <c r="D830" s="2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5"/>
    </row>
    <row r="831" spans="1:16" x14ac:dyDescent="0.25">
      <c r="A831" s="1"/>
      <c r="B831" s="1"/>
      <c r="C831" s="1"/>
      <c r="D831" s="2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5"/>
    </row>
    <row r="832" spans="1:16" x14ac:dyDescent="0.25">
      <c r="A832" s="1"/>
      <c r="B832" s="1"/>
      <c r="C832" s="1"/>
      <c r="D832" s="2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5"/>
    </row>
    <row r="833" spans="1:16" x14ac:dyDescent="0.25">
      <c r="A833" s="1"/>
      <c r="B833" s="1"/>
      <c r="C833" s="1"/>
      <c r="D833" s="2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5"/>
    </row>
    <row r="834" spans="1:16" x14ac:dyDescent="0.25">
      <c r="A834" s="1"/>
      <c r="B834" s="1"/>
      <c r="C834" s="1"/>
      <c r="D834" s="2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5"/>
    </row>
    <row r="835" spans="1:16" x14ac:dyDescent="0.25">
      <c r="A835" s="1"/>
      <c r="B835" s="1"/>
      <c r="C835" s="1"/>
      <c r="D835" s="2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5"/>
    </row>
    <row r="836" spans="1:16" x14ac:dyDescent="0.25">
      <c r="A836" s="1"/>
      <c r="B836" s="1"/>
      <c r="C836" s="1"/>
      <c r="D836" s="2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5"/>
    </row>
    <row r="837" spans="1:16" x14ac:dyDescent="0.25">
      <c r="A837" s="1"/>
      <c r="B837" s="1"/>
      <c r="C837" s="1"/>
      <c r="D837" s="2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5"/>
    </row>
    <row r="838" spans="1:16" x14ac:dyDescent="0.25">
      <c r="A838" s="1"/>
      <c r="B838" s="1"/>
      <c r="C838" s="1"/>
      <c r="D838" s="2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5"/>
    </row>
    <row r="839" spans="1:16" x14ac:dyDescent="0.25">
      <c r="A839" s="1"/>
      <c r="B839" s="1"/>
      <c r="C839" s="1"/>
      <c r="D839" s="2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5"/>
    </row>
    <row r="840" spans="1:16" x14ac:dyDescent="0.25">
      <c r="A840" s="1"/>
      <c r="B840" s="1"/>
      <c r="C840" s="1"/>
      <c r="D840" s="2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5"/>
    </row>
    <row r="841" spans="1:16" x14ac:dyDescent="0.25">
      <c r="A841" s="1"/>
      <c r="B841" s="1"/>
      <c r="C841" s="1"/>
      <c r="D841" s="2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5"/>
    </row>
    <row r="842" spans="1:16" x14ac:dyDescent="0.25">
      <c r="A842" s="1"/>
      <c r="B842" s="1"/>
      <c r="C842" s="1"/>
      <c r="D842" s="2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5"/>
    </row>
    <row r="843" spans="1:16" x14ac:dyDescent="0.25">
      <c r="A843" s="1"/>
      <c r="B843" s="1"/>
      <c r="C843" s="1"/>
      <c r="D843" s="2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5"/>
    </row>
    <row r="844" spans="1:16" x14ac:dyDescent="0.25">
      <c r="A844" s="1"/>
      <c r="B844" s="1"/>
      <c r="C844" s="1"/>
      <c r="D844" s="2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5"/>
    </row>
    <row r="845" spans="1:16" x14ac:dyDescent="0.25">
      <c r="A845" s="1"/>
      <c r="B845" s="1"/>
      <c r="C845" s="1"/>
      <c r="D845" s="2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5"/>
    </row>
    <row r="846" spans="1:16" x14ac:dyDescent="0.25">
      <c r="A846" s="1"/>
      <c r="B846" s="1"/>
      <c r="C846" s="1"/>
      <c r="D846" s="2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5"/>
    </row>
    <row r="847" spans="1:16" x14ac:dyDescent="0.25">
      <c r="A847" s="1"/>
      <c r="B847" s="1"/>
      <c r="C847" s="1"/>
      <c r="D847" s="2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5"/>
    </row>
    <row r="848" spans="1:16" x14ac:dyDescent="0.25">
      <c r="A848" s="1"/>
      <c r="B848" s="1"/>
      <c r="C848" s="1"/>
      <c r="D848" s="2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5"/>
    </row>
    <row r="849" spans="1:16" x14ac:dyDescent="0.25">
      <c r="A849" s="1"/>
      <c r="B849" s="1"/>
      <c r="C849" s="1"/>
      <c r="D849" s="2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5"/>
    </row>
    <row r="850" spans="1:16" x14ac:dyDescent="0.25">
      <c r="A850" s="1"/>
      <c r="B850" s="1"/>
      <c r="C850" s="1"/>
      <c r="D850" s="2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5"/>
    </row>
    <row r="851" spans="1:16" x14ac:dyDescent="0.25">
      <c r="A851" s="1"/>
      <c r="B851" s="1"/>
      <c r="C851" s="1"/>
      <c r="D851" s="2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5"/>
    </row>
    <row r="852" spans="1:16" x14ac:dyDescent="0.25">
      <c r="A852" s="1"/>
      <c r="B852" s="1"/>
      <c r="C852" s="1"/>
      <c r="D852" s="2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5"/>
    </row>
    <row r="853" spans="1:16" x14ac:dyDescent="0.25">
      <c r="A853" s="1"/>
      <c r="B853" s="1"/>
      <c r="C853" s="1"/>
      <c r="D853" s="2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5"/>
    </row>
    <row r="854" spans="1:16" x14ac:dyDescent="0.25">
      <c r="A854" s="1"/>
      <c r="B854" s="1"/>
      <c r="C854" s="1"/>
      <c r="D854" s="2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5"/>
    </row>
    <row r="855" spans="1:16" x14ac:dyDescent="0.25">
      <c r="A855" s="1"/>
      <c r="B855" s="1"/>
      <c r="C855" s="1"/>
      <c r="D855" s="2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5"/>
    </row>
    <row r="856" spans="1:16" x14ac:dyDescent="0.25">
      <c r="A856" s="1"/>
      <c r="B856" s="1"/>
      <c r="C856" s="1"/>
      <c r="D856" s="2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5"/>
    </row>
    <row r="857" spans="1:16" x14ac:dyDescent="0.25">
      <c r="A857" s="1"/>
      <c r="B857" s="1"/>
      <c r="C857" s="1"/>
      <c r="D857" s="2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5"/>
    </row>
    <row r="858" spans="1:16" x14ac:dyDescent="0.25">
      <c r="A858" s="1"/>
      <c r="B858" s="1"/>
      <c r="C858" s="1"/>
      <c r="D858" s="2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5"/>
    </row>
    <row r="859" spans="1:16" x14ac:dyDescent="0.25">
      <c r="A859" s="1"/>
      <c r="B859" s="1"/>
      <c r="C859" s="1"/>
      <c r="D859" s="2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5"/>
    </row>
    <row r="860" spans="1:16" x14ac:dyDescent="0.25">
      <c r="A860" s="1"/>
      <c r="B860" s="1"/>
      <c r="C860" s="1"/>
      <c r="D860" s="2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5"/>
    </row>
    <row r="861" spans="1:16" x14ac:dyDescent="0.25">
      <c r="A861" s="1"/>
      <c r="B861" s="1"/>
      <c r="C861" s="1"/>
      <c r="D861" s="2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5"/>
    </row>
    <row r="862" spans="1:16" x14ac:dyDescent="0.25">
      <c r="A862" s="1"/>
      <c r="B862" s="1"/>
      <c r="C862" s="1"/>
      <c r="D862" s="2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5"/>
    </row>
    <row r="863" spans="1:16" x14ac:dyDescent="0.25">
      <c r="A863" s="1"/>
      <c r="B863" s="1"/>
      <c r="C863" s="1"/>
      <c r="D863" s="2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5"/>
    </row>
    <row r="864" spans="1:16" x14ac:dyDescent="0.25">
      <c r="A864" s="1"/>
      <c r="B864" s="1"/>
      <c r="C864" s="1"/>
      <c r="D864" s="2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5"/>
    </row>
    <row r="865" spans="1:16" x14ac:dyDescent="0.25">
      <c r="A865" s="1"/>
      <c r="B865" s="1"/>
      <c r="C865" s="1"/>
      <c r="D865" s="2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5"/>
    </row>
    <row r="866" spans="1:16" x14ac:dyDescent="0.25">
      <c r="A866" s="1"/>
      <c r="B866" s="1"/>
      <c r="C866" s="1"/>
      <c r="D866" s="2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5"/>
    </row>
    <row r="867" spans="1:16" x14ac:dyDescent="0.25">
      <c r="A867" s="1"/>
      <c r="B867" s="1"/>
      <c r="C867" s="1"/>
      <c r="D867" s="2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5"/>
    </row>
    <row r="868" spans="1:16" x14ac:dyDescent="0.25">
      <c r="A868" s="1"/>
      <c r="B868" s="1"/>
      <c r="C868" s="1"/>
      <c r="D868" s="2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5"/>
    </row>
    <row r="869" spans="1:16" x14ac:dyDescent="0.25">
      <c r="A869" s="1"/>
      <c r="B869" s="1"/>
      <c r="C869" s="1"/>
      <c r="D869" s="2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5"/>
    </row>
    <row r="870" spans="1:16" x14ac:dyDescent="0.25">
      <c r="A870" s="1"/>
      <c r="B870" s="1"/>
      <c r="C870" s="1"/>
      <c r="D870" s="2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5"/>
    </row>
    <row r="871" spans="1:16" x14ac:dyDescent="0.25">
      <c r="A871" s="1"/>
      <c r="B871" s="1"/>
      <c r="C871" s="1"/>
      <c r="D871" s="2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5"/>
    </row>
    <row r="872" spans="1:16" x14ac:dyDescent="0.25">
      <c r="A872" s="1"/>
      <c r="B872" s="1"/>
      <c r="C872" s="1"/>
      <c r="D872" s="2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5"/>
    </row>
    <row r="873" spans="1:16" x14ac:dyDescent="0.25">
      <c r="A873" s="1"/>
      <c r="B873" s="1"/>
      <c r="C873" s="1"/>
      <c r="D873" s="2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5"/>
    </row>
    <row r="874" spans="1:16" x14ac:dyDescent="0.25">
      <c r="A874" s="1"/>
      <c r="B874" s="1"/>
      <c r="C874" s="1"/>
      <c r="D874" s="2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5"/>
    </row>
    <row r="875" spans="1:16" x14ac:dyDescent="0.25">
      <c r="A875" s="1"/>
      <c r="B875" s="1"/>
      <c r="C875" s="1"/>
      <c r="D875" s="2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5"/>
    </row>
    <row r="876" spans="1:16" x14ac:dyDescent="0.25">
      <c r="A876" s="1"/>
      <c r="B876" s="1"/>
      <c r="C876" s="1"/>
      <c r="D876" s="2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5"/>
    </row>
    <row r="877" spans="1:16" x14ac:dyDescent="0.25">
      <c r="A877" s="1"/>
      <c r="B877" s="1"/>
      <c r="C877" s="1"/>
      <c r="D877" s="2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5"/>
    </row>
    <row r="878" spans="1:16" x14ac:dyDescent="0.25">
      <c r="A878" s="1"/>
      <c r="B878" s="1"/>
      <c r="C878" s="1"/>
      <c r="D878" s="2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5"/>
    </row>
    <row r="879" spans="1:16" x14ac:dyDescent="0.25">
      <c r="A879" s="1"/>
      <c r="B879" s="1"/>
      <c r="C879" s="1"/>
      <c r="D879" s="2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5"/>
    </row>
    <row r="880" spans="1:16" x14ac:dyDescent="0.25">
      <c r="A880" s="1"/>
      <c r="B880" s="1"/>
      <c r="C880" s="1"/>
      <c r="D880" s="2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5"/>
    </row>
    <row r="881" spans="1:16" x14ac:dyDescent="0.25">
      <c r="A881" s="1"/>
      <c r="B881" s="1"/>
      <c r="C881" s="1"/>
      <c r="D881" s="2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5"/>
    </row>
    <row r="882" spans="1:16" x14ac:dyDescent="0.25">
      <c r="A882" s="1"/>
      <c r="B882" s="1"/>
      <c r="C882" s="1"/>
      <c r="D882" s="2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5"/>
    </row>
    <row r="883" spans="1:16" x14ac:dyDescent="0.25">
      <c r="A883" s="1"/>
      <c r="B883" s="1"/>
      <c r="C883" s="1"/>
      <c r="D883" s="2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5"/>
    </row>
    <row r="884" spans="1:16" x14ac:dyDescent="0.25">
      <c r="A884" s="1"/>
      <c r="B884" s="1"/>
      <c r="C884" s="1"/>
      <c r="D884" s="2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5"/>
    </row>
    <row r="885" spans="1:16" x14ac:dyDescent="0.25">
      <c r="A885" s="1"/>
      <c r="B885" s="1"/>
      <c r="C885" s="1"/>
      <c r="D885" s="2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5"/>
    </row>
    <row r="886" spans="1:16" x14ac:dyDescent="0.25">
      <c r="A886" s="1"/>
      <c r="B886" s="1"/>
      <c r="C886" s="1"/>
      <c r="D886" s="2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5"/>
    </row>
    <row r="887" spans="1:16" x14ac:dyDescent="0.25">
      <c r="A887" s="1"/>
      <c r="B887" s="1"/>
      <c r="C887" s="1"/>
      <c r="D887" s="2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5"/>
    </row>
    <row r="888" spans="1:16" x14ac:dyDescent="0.25">
      <c r="A888" s="1"/>
      <c r="B888" s="1"/>
      <c r="C888" s="1"/>
      <c r="D888" s="2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5"/>
    </row>
    <row r="889" spans="1:16" x14ac:dyDescent="0.25">
      <c r="A889" s="1"/>
      <c r="B889" s="1"/>
      <c r="C889" s="1"/>
      <c r="D889" s="2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5"/>
    </row>
    <row r="890" spans="1:16" x14ac:dyDescent="0.25">
      <c r="A890" s="1"/>
      <c r="B890" s="1"/>
      <c r="C890" s="1"/>
      <c r="D890" s="2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5"/>
    </row>
    <row r="891" spans="1:16" x14ac:dyDescent="0.25">
      <c r="A891" s="1"/>
      <c r="B891" s="1"/>
      <c r="C891" s="1"/>
      <c r="D891" s="2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5"/>
    </row>
    <row r="892" spans="1:16" x14ac:dyDescent="0.25">
      <c r="A892" s="1"/>
      <c r="B892" s="1"/>
      <c r="C892" s="1"/>
      <c r="D892" s="2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5"/>
    </row>
    <row r="893" spans="1:16" x14ac:dyDescent="0.25">
      <c r="A893" s="1"/>
      <c r="B893" s="1"/>
      <c r="C893" s="1"/>
      <c r="D893" s="2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5"/>
    </row>
    <row r="894" spans="1:16" x14ac:dyDescent="0.25">
      <c r="A894" s="1"/>
      <c r="B894" s="1"/>
      <c r="C894" s="1"/>
      <c r="D894" s="2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5"/>
    </row>
    <row r="895" spans="1:16" x14ac:dyDescent="0.25">
      <c r="A895" s="1"/>
      <c r="B895" s="1"/>
      <c r="C895" s="1"/>
      <c r="D895" s="2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5"/>
    </row>
    <row r="896" spans="1:16" x14ac:dyDescent="0.25">
      <c r="A896" s="1"/>
      <c r="B896" s="1"/>
      <c r="C896" s="1"/>
      <c r="D896" s="2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5"/>
    </row>
    <row r="897" spans="1:16" x14ac:dyDescent="0.25">
      <c r="A897" s="1"/>
      <c r="B897" s="1"/>
      <c r="C897" s="1"/>
      <c r="D897" s="2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5"/>
    </row>
    <row r="898" spans="1:16" x14ac:dyDescent="0.25">
      <c r="A898" s="1"/>
      <c r="B898" s="1"/>
      <c r="C898" s="1"/>
      <c r="D898" s="2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5"/>
    </row>
    <row r="899" spans="1:16" x14ac:dyDescent="0.25">
      <c r="A899" s="1"/>
      <c r="B899" s="1"/>
      <c r="C899" s="1"/>
      <c r="D899" s="2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5"/>
    </row>
    <row r="900" spans="1:16" x14ac:dyDescent="0.25">
      <c r="A900" s="1"/>
      <c r="B900" s="1"/>
      <c r="C900" s="1"/>
      <c r="D900" s="2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5"/>
    </row>
    <row r="901" spans="1:16" x14ac:dyDescent="0.25">
      <c r="A901" s="1"/>
      <c r="B901" s="1"/>
      <c r="C901" s="1"/>
      <c r="D901" s="2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5"/>
    </row>
    <row r="902" spans="1:16" x14ac:dyDescent="0.25">
      <c r="A902" s="1"/>
      <c r="B902" s="1"/>
      <c r="C902" s="1"/>
      <c r="D902" s="2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5"/>
    </row>
    <row r="903" spans="1:16" x14ac:dyDescent="0.25">
      <c r="A903" s="1"/>
      <c r="B903" s="1"/>
      <c r="C903" s="1"/>
      <c r="D903" s="2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5"/>
    </row>
    <row r="904" spans="1:16" x14ac:dyDescent="0.25">
      <c r="A904" s="1"/>
      <c r="B904" s="1"/>
      <c r="C904" s="1"/>
      <c r="D904" s="2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5"/>
    </row>
    <row r="905" spans="1:16" x14ac:dyDescent="0.25">
      <c r="A905" s="1"/>
      <c r="B905" s="1"/>
      <c r="C905" s="1"/>
      <c r="D905" s="2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5"/>
    </row>
    <row r="906" spans="1:16" x14ac:dyDescent="0.25">
      <c r="A906" s="1"/>
      <c r="B906" s="1"/>
      <c r="C906" s="1"/>
      <c r="D906" s="2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5"/>
    </row>
    <row r="907" spans="1:16" x14ac:dyDescent="0.25">
      <c r="A907" s="1"/>
      <c r="B907" s="1"/>
      <c r="C907" s="1"/>
      <c r="D907" s="2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5"/>
    </row>
    <row r="908" spans="1:16" x14ac:dyDescent="0.25">
      <c r="A908" s="1"/>
      <c r="B908" s="1"/>
      <c r="C908" s="1"/>
      <c r="D908" s="2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5"/>
    </row>
    <row r="909" spans="1:16" x14ac:dyDescent="0.25">
      <c r="A909" s="1"/>
      <c r="B909" s="1"/>
      <c r="C909" s="1"/>
      <c r="D909" s="2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5"/>
    </row>
    <row r="910" spans="1:16" x14ac:dyDescent="0.25">
      <c r="A910" s="1"/>
      <c r="B910" s="1"/>
      <c r="C910" s="1"/>
      <c r="D910" s="2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5"/>
    </row>
    <row r="911" spans="1:16" x14ac:dyDescent="0.25">
      <c r="A911" s="1"/>
      <c r="B911" s="1"/>
      <c r="C911" s="1"/>
      <c r="D911" s="2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5"/>
    </row>
    <row r="912" spans="1:16" x14ac:dyDescent="0.25">
      <c r="A912" s="1"/>
      <c r="B912" s="1"/>
      <c r="C912" s="1"/>
      <c r="D912" s="2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5"/>
    </row>
    <row r="913" spans="1:16" x14ac:dyDescent="0.25">
      <c r="A913" s="1"/>
      <c r="B913" s="1"/>
      <c r="C913" s="1"/>
      <c r="D913" s="2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5"/>
    </row>
    <row r="914" spans="1:16" x14ac:dyDescent="0.25">
      <c r="A914" s="1"/>
      <c r="B914" s="1"/>
      <c r="C914" s="1"/>
      <c r="D914" s="2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5"/>
    </row>
    <row r="915" spans="1:16" x14ac:dyDescent="0.25">
      <c r="A915" s="1"/>
      <c r="B915" s="1"/>
      <c r="C915" s="1"/>
      <c r="D915" s="2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5"/>
    </row>
    <row r="916" spans="1:16" x14ac:dyDescent="0.25">
      <c r="A916" s="1"/>
      <c r="B916" s="1"/>
      <c r="C916" s="1"/>
      <c r="D916" s="2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5"/>
    </row>
    <row r="917" spans="1:16" x14ac:dyDescent="0.25">
      <c r="A917" s="1"/>
      <c r="B917" s="1"/>
      <c r="C917" s="1"/>
      <c r="D917" s="2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5"/>
    </row>
    <row r="918" spans="1:16" x14ac:dyDescent="0.25">
      <c r="A918" s="1"/>
      <c r="B918" s="1"/>
      <c r="C918" s="1"/>
      <c r="D918" s="2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5"/>
    </row>
    <row r="919" spans="1:16" x14ac:dyDescent="0.25">
      <c r="A919" s="1"/>
      <c r="B919" s="1"/>
      <c r="C919" s="1"/>
      <c r="D919" s="2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5"/>
    </row>
    <row r="920" spans="1:16" x14ac:dyDescent="0.25">
      <c r="A920" s="1"/>
      <c r="B920" s="1"/>
      <c r="C920" s="1"/>
      <c r="D920" s="2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5"/>
    </row>
    <row r="921" spans="1:16" x14ac:dyDescent="0.25">
      <c r="A921" s="1"/>
      <c r="B921" s="1"/>
      <c r="C921" s="1"/>
      <c r="D921" s="2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5"/>
    </row>
    <row r="922" spans="1:16" x14ac:dyDescent="0.25">
      <c r="A922" s="1"/>
      <c r="B922" s="1"/>
      <c r="C922" s="1"/>
      <c r="D922" s="2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5"/>
    </row>
    <row r="923" spans="1:16" x14ac:dyDescent="0.25">
      <c r="A923" s="1"/>
      <c r="B923" s="1"/>
      <c r="C923" s="1"/>
      <c r="D923" s="2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5"/>
    </row>
    <row r="924" spans="1:16" x14ac:dyDescent="0.25">
      <c r="A924" s="1"/>
      <c r="B924" s="1"/>
      <c r="C924" s="1"/>
      <c r="D924" s="2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5"/>
    </row>
    <row r="925" spans="1:16" x14ac:dyDescent="0.25">
      <c r="A925" s="1"/>
      <c r="B925" s="1"/>
      <c r="C925" s="1"/>
      <c r="D925" s="2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5"/>
    </row>
    <row r="926" spans="1:16" x14ac:dyDescent="0.25">
      <c r="A926" s="1"/>
      <c r="B926" s="1"/>
      <c r="C926" s="1"/>
      <c r="D926" s="2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5"/>
    </row>
    <row r="927" spans="1:16" x14ac:dyDescent="0.25">
      <c r="A927" s="1"/>
      <c r="B927" s="1"/>
      <c r="C927" s="1"/>
      <c r="D927" s="2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5"/>
    </row>
    <row r="928" spans="1:16" x14ac:dyDescent="0.25">
      <c r="A928" s="1"/>
      <c r="B928" s="1"/>
      <c r="C928" s="1"/>
      <c r="D928" s="2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5"/>
    </row>
    <row r="929" spans="1:16" x14ac:dyDescent="0.25">
      <c r="A929" s="1"/>
      <c r="B929" s="1"/>
      <c r="C929" s="1"/>
      <c r="D929" s="2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5"/>
    </row>
    <row r="930" spans="1:16" x14ac:dyDescent="0.25">
      <c r="A930" s="1"/>
      <c r="B930" s="1"/>
      <c r="C930" s="1"/>
      <c r="D930" s="2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5"/>
    </row>
    <row r="931" spans="1:16" x14ac:dyDescent="0.25">
      <c r="A931" s="1"/>
      <c r="B931" s="1"/>
      <c r="C931" s="1"/>
      <c r="D931" s="2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5"/>
    </row>
    <row r="932" spans="1:16" x14ac:dyDescent="0.25">
      <c r="A932" s="1"/>
      <c r="B932" s="1"/>
      <c r="C932" s="1"/>
      <c r="D932" s="2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5"/>
    </row>
    <row r="933" spans="1:16" x14ac:dyDescent="0.25">
      <c r="A933" s="1"/>
      <c r="B933" s="1"/>
      <c r="C933" s="1"/>
      <c r="D933" s="2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5"/>
    </row>
    <row r="934" spans="1:16" x14ac:dyDescent="0.25">
      <c r="A934" s="1"/>
      <c r="B934" s="1"/>
      <c r="C934" s="1"/>
      <c r="D934" s="2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5"/>
    </row>
    <row r="935" spans="1:16" x14ac:dyDescent="0.25">
      <c r="A935" s="1"/>
      <c r="B935" s="1"/>
      <c r="C935" s="1"/>
      <c r="D935" s="2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5"/>
    </row>
    <row r="936" spans="1:16" x14ac:dyDescent="0.25">
      <c r="A936" s="1"/>
      <c r="B936" s="1"/>
      <c r="C936" s="1"/>
      <c r="D936" s="2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5"/>
    </row>
    <row r="937" spans="1:16" x14ac:dyDescent="0.25">
      <c r="A937" s="1"/>
      <c r="B937" s="1"/>
      <c r="C937" s="1"/>
      <c r="D937" s="2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5"/>
    </row>
    <row r="938" spans="1:16" x14ac:dyDescent="0.25">
      <c r="A938" s="1"/>
      <c r="B938" s="1"/>
      <c r="C938" s="1"/>
      <c r="D938" s="2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5"/>
    </row>
    <row r="939" spans="1:16" x14ac:dyDescent="0.25">
      <c r="A939" s="1"/>
      <c r="B939" s="1"/>
      <c r="C939" s="1"/>
      <c r="D939" s="2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5"/>
    </row>
    <row r="940" spans="1:16" x14ac:dyDescent="0.25">
      <c r="A940" s="1"/>
      <c r="B940" s="1"/>
      <c r="C940" s="1"/>
      <c r="D940" s="2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5"/>
    </row>
    <row r="941" spans="1:16" x14ac:dyDescent="0.25">
      <c r="A941" s="1"/>
      <c r="B941" s="1"/>
      <c r="C941" s="1"/>
      <c r="D941" s="2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5"/>
    </row>
    <row r="942" spans="1:16" x14ac:dyDescent="0.25">
      <c r="A942" s="1"/>
      <c r="B942" s="1"/>
      <c r="C942" s="1"/>
      <c r="D942" s="2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5"/>
    </row>
    <row r="943" spans="1:16" x14ac:dyDescent="0.25">
      <c r="A943" s="1"/>
      <c r="B943" s="1"/>
      <c r="C943" s="1"/>
      <c r="D943" s="2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5"/>
    </row>
    <row r="944" spans="1:16" x14ac:dyDescent="0.25">
      <c r="A944" s="1"/>
      <c r="B944" s="1"/>
      <c r="C944" s="1"/>
      <c r="D944" s="2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5"/>
    </row>
    <row r="945" spans="1:16" x14ac:dyDescent="0.25">
      <c r="A945" s="1"/>
      <c r="B945" s="1"/>
      <c r="C945" s="1"/>
      <c r="D945" s="2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5"/>
    </row>
    <row r="946" spans="1:16" x14ac:dyDescent="0.25">
      <c r="A946" s="1"/>
      <c r="B946" s="1"/>
      <c r="C946" s="1"/>
      <c r="D946" s="2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5"/>
    </row>
    <row r="947" spans="1:16" x14ac:dyDescent="0.25">
      <c r="A947" s="1"/>
      <c r="B947" s="1"/>
      <c r="C947" s="1"/>
      <c r="D947" s="2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5"/>
    </row>
    <row r="948" spans="1:16" x14ac:dyDescent="0.25">
      <c r="A948" s="1"/>
      <c r="B948" s="1"/>
      <c r="C948" s="1"/>
      <c r="D948" s="2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5"/>
    </row>
    <row r="949" spans="1:16" x14ac:dyDescent="0.25">
      <c r="A949" s="1"/>
      <c r="B949" s="1"/>
      <c r="C949" s="1"/>
      <c r="D949" s="2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5"/>
    </row>
    <row r="950" spans="1:16" x14ac:dyDescent="0.25">
      <c r="A950" s="1"/>
      <c r="B950" s="1"/>
      <c r="C950" s="1"/>
      <c r="D950" s="2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5"/>
    </row>
    <row r="951" spans="1:16" x14ac:dyDescent="0.25">
      <c r="A951" s="1"/>
      <c r="B951" s="1"/>
      <c r="C951" s="1"/>
      <c r="D951" s="2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5"/>
    </row>
    <row r="952" spans="1:16" x14ac:dyDescent="0.25">
      <c r="A952" s="1"/>
      <c r="B952" s="1"/>
      <c r="C952" s="1"/>
      <c r="D952" s="2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5"/>
    </row>
    <row r="953" spans="1:16" x14ac:dyDescent="0.25">
      <c r="A953" s="1"/>
      <c r="B953" s="1"/>
      <c r="C953" s="1"/>
      <c r="D953" s="2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5"/>
    </row>
    <row r="954" spans="1:16" x14ac:dyDescent="0.25">
      <c r="A954" s="1"/>
      <c r="B954" s="1"/>
      <c r="C954" s="1"/>
      <c r="D954" s="2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5"/>
    </row>
    <row r="955" spans="1:16" x14ac:dyDescent="0.25">
      <c r="A955" s="1"/>
      <c r="B955" s="1"/>
      <c r="C955" s="1"/>
      <c r="D955" s="2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5"/>
    </row>
    <row r="956" spans="1:16" x14ac:dyDescent="0.25">
      <c r="A956" s="1"/>
      <c r="B956" s="1"/>
      <c r="C956" s="1"/>
      <c r="D956" s="2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5"/>
    </row>
    <row r="957" spans="1:16" x14ac:dyDescent="0.25">
      <c r="A957" s="1"/>
      <c r="B957" s="1"/>
      <c r="C957" s="1"/>
      <c r="D957" s="2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5"/>
    </row>
    <row r="958" spans="1:16" x14ac:dyDescent="0.25">
      <c r="A958" s="1"/>
      <c r="B958" s="1"/>
      <c r="C958" s="1"/>
      <c r="D958" s="2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5"/>
    </row>
    <row r="959" spans="1:16" x14ac:dyDescent="0.25">
      <c r="A959" s="1"/>
      <c r="B959" s="1"/>
      <c r="C959" s="1"/>
      <c r="D959" s="2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5"/>
    </row>
    <row r="960" spans="1:16" x14ac:dyDescent="0.25">
      <c r="A960" s="1"/>
      <c r="B960" s="1"/>
      <c r="C960" s="1"/>
      <c r="D960" s="2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5"/>
    </row>
    <row r="961" spans="1:16" x14ac:dyDescent="0.25">
      <c r="A961" s="1"/>
      <c r="B961" s="1"/>
      <c r="C961" s="1"/>
      <c r="D961" s="2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5"/>
    </row>
    <row r="962" spans="1:16" x14ac:dyDescent="0.25">
      <c r="A962" s="1"/>
      <c r="B962" s="1"/>
      <c r="C962" s="1"/>
      <c r="D962" s="2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5"/>
    </row>
    <row r="963" spans="1:16" x14ac:dyDescent="0.25">
      <c r="A963" s="1"/>
      <c r="B963" s="1"/>
      <c r="C963" s="1"/>
      <c r="D963" s="2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5"/>
    </row>
    <row r="964" spans="1:16" x14ac:dyDescent="0.25">
      <c r="A964" s="1"/>
      <c r="B964" s="1"/>
      <c r="C964" s="1"/>
      <c r="D964" s="2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5"/>
    </row>
    <row r="965" spans="1:16" x14ac:dyDescent="0.25">
      <c r="A965" s="1"/>
      <c r="B965" s="1"/>
      <c r="C965" s="1"/>
      <c r="D965" s="2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5"/>
    </row>
    <row r="966" spans="1:16" x14ac:dyDescent="0.25">
      <c r="A966" s="1"/>
      <c r="B966" s="1"/>
      <c r="C966" s="1"/>
      <c r="D966" s="2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5"/>
    </row>
    <row r="967" spans="1:16" x14ac:dyDescent="0.25">
      <c r="A967" s="1"/>
      <c r="B967" s="1"/>
      <c r="C967" s="1"/>
      <c r="D967" s="2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5"/>
    </row>
    <row r="968" spans="1:16" x14ac:dyDescent="0.25">
      <c r="A968" s="1"/>
      <c r="B968" s="1"/>
      <c r="C968" s="1"/>
      <c r="D968" s="2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5"/>
    </row>
    <row r="969" spans="1:16" x14ac:dyDescent="0.25">
      <c r="A969" s="1"/>
      <c r="B969" s="1"/>
      <c r="C969" s="1"/>
      <c r="D969" s="2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5"/>
    </row>
    <row r="970" spans="1:16" x14ac:dyDescent="0.25">
      <c r="A970" s="1"/>
      <c r="B970" s="1"/>
      <c r="C970" s="1"/>
      <c r="D970" s="2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5"/>
    </row>
    <row r="971" spans="1:16" x14ac:dyDescent="0.25">
      <c r="A971" s="1"/>
      <c r="B971" s="1"/>
      <c r="C971" s="1"/>
      <c r="D971" s="2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5"/>
    </row>
    <row r="972" spans="1:16" x14ac:dyDescent="0.25">
      <c r="A972" s="1"/>
      <c r="B972" s="1"/>
      <c r="C972" s="1"/>
      <c r="D972" s="2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5"/>
    </row>
    <row r="973" spans="1:16" x14ac:dyDescent="0.25">
      <c r="A973" s="1"/>
      <c r="B973" s="1"/>
      <c r="C973" s="1"/>
      <c r="D973" s="2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5"/>
    </row>
    <row r="974" spans="1:16" x14ac:dyDescent="0.25">
      <c r="A974" s="1"/>
      <c r="B974" s="1"/>
      <c r="C974" s="1"/>
      <c r="D974" s="2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5"/>
    </row>
    <row r="975" spans="1:16" x14ac:dyDescent="0.25">
      <c r="A975" s="1"/>
      <c r="B975" s="1"/>
      <c r="C975" s="1"/>
      <c r="D975" s="2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5"/>
    </row>
    <row r="976" spans="1:16" x14ac:dyDescent="0.25">
      <c r="A976" s="1"/>
      <c r="B976" s="1"/>
      <c r="C976" s="1"/>
      <c r="D976" s="2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5"/>
    </row>
    <row r="977" spans="1:16" x14ac:dyDescent="0.25">
      <c r="A977" s="1"/>
      <c r="B977" s="1"/>
      <c r="C977" s="1"/>
      <c r="D977" s="2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5"/>
    </row>
    <row r="978" spans="1:16" x14ac:dyDescent="0.25">
      <c r="A978" s="1"/>
      <c r="B978" s="1"/>
      <c r="C978" s="1"/>
      <c r="D978" s="2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5"/>
    </row>
    <row r="979" spans="1:16" x14ac:dyDescent="0.25">
      <c r="A979" s="1"/>
      <c r="B979" s="1"/>
      <c r="C979" s="1"/>
      <c r="D979" s="2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5"/>
    </row>
    <row r="980" spans="1:16" x14ac:dyDescent="0.25">
      <c r="A980" s="1"/>
      <c r="B980" s="1"/>
      <c r="C980" s="1"/>
      <c r="D980" s="2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5"/>
    </row>
    <row r="981" spans="1:16" x14ac:dyDescent="0.25">
      <c r="A981" s="1"/>
      <c r="B981" s="1"/>
      <c r="C981" s="1"/>
      <c r="D981" s="2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5"/>
    </row>
    <row r="982" spans="1:16" x14ac:dyDescent="0.25">
      <c r="A982" s="1"/>
      <c r="B982" s="1"/>
      <c r="C982" s="1"/>
      <c r="D982" s="2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5"/>
    </row>
    <row r="983" spans="1:16" x14ac:dyDescent="0.25">
      <c r="A983" s="1"/>
      <c r="B983" s="1"/>
      <c r="C983" s="1"/>
      <c r="D983" s="2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5"/>
    </row>
    <row r="984" spans="1:16" x14ac:dyDescent="0.25">
      <c r="A984" s="1"/>
      <c r="B984" s="1"/>
      <c r="C984" s="1"/>
      <c r="D984" s="2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5"/>
    </row>
    <row r="985" spans="1:16" x14ac:dyDescent="0.25">
      <c r="A985" s="1"/>
      <c r="B985" s="1"/>
      <c r="C985" s="1"/>
      <c r="D985" s="2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5"/>
    </row>
    <row r="986" spans="1:16" x14ac:dyDescent="0.25">
      <c r="A986" s="1"/>
      <c r="B986" s="1"/>
      <c r="C986" s="1"/>
      <c r="D986" s="2"/>
      <c r="E986" s="3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5"/>
    </row>
    <row r="987" spans="1:16" x14ac:dyDescent="0.25">
      <c r="A987" s="1"/>
      <c r="B987" s="1"/>
      <c r="C987" s="1"/>
      <c r="D987" s="2"/>
      <c r="E987" s="3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5"/>
    </row>
    <row r="988" spans="1:16" x14ac:dyDescent="0.25">
      <c r="A988" s="1"/>
      <c r="B988" s="1"/>
      <c r="C988" s="1"/>
      <c r="D988" s="2"/>
      <c r="E988" s="3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5"/>
    </row>
    <row r="989" spans="1:16" x14ac:dyDescent="0.25">
      <c r="A989" s="1"/>
      <c r="B989" s="1"/>
      <c r="C989" s="1"/>
      <c r="D989" s="2"/>
      <c r="E989" s="3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5"/>
    </row>
    <row r="990" spans="1:16" x14ac:dyDescent="0.25">
      <c r="A990" s="1"/>
      <c r="B990" s="1"/>
      <c r="C990" s="1"/>
      <c r="D990" s="2"/>
      <c r="E990" s="3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5"/>
    </row>
    <row r="991" spans="1:16" x14ac:dyDescent="0.25">
      <c r="A991" s="1"/>
      <c r="B991" s="1"/>
      <c r="C991" s="1"/>
      <c r="D991" s="2"/>
      <c r="E991" s="3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5"/>
    </row>
    <row r="992" spans="1:16" x14ac:dyDescent="0.25">
      <c r="A992" s="1"/>
      <c r="B992" s="1"/>
      <c r="C992" s="1"/>
      <c r="D992" s="2"/>
      <c r="E992" s="3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5"/>
    </row>
    <row r="993" spans="1:16" x14ac:dyDescent="0.25">
      <c r="A993" s="1"/>
      <c r="B993" s="1"/>
      <c r="C993" s="1"/>
      <c r="D993" s="2"/>
      <c r="E993" s="3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5"/>
    </row>
    <row r="994" spans="1:16" x14ac:dyDescent="0.25">
      <c r="A994" s="1"/>
      <c r="B994" s="1"/>
      <c r="C994" s="1"/>
      <c r="D994" s="2"/>
      <c r="E994" s="3"/>
      <c r="F994" s="3"/>
      <c r="G994" s="4"/>
      <c r="H994" s="4"/>
      <c r="I994" s="4"/>
      <c r="J994" s="4"/>
      <c r="K994" s="4"/>
      <c r="L994" s="4"/>
      <c r="M994" s="4"/>
      <c r="N994" s="4"/>
      <c r="O994" s="4"/>
      <c r="P994" s="5"/>
    </row>
    <row r="995" spans="1:16" x14ac:dyDescent="0.25">
      <c r="A995" s="1"/>
      <c r="B995" s="1"/>
      <c r="C995" s="1"/>
      <c r="D995" s="2"/>
      <c r="E995" s="3"/>
      <c r="F995" s="3"/>
      <c r="G995" s="4"/>
      <c r="H995" s="4"/>
      <c r="I995" s="4"/>
      <c r="J995" s="4"/>
      <c r="K995" s="4"/>
      <c r="L995" s="4"/>
      <c r="M995" s="4"/>
      <c r="N995" s="4"/>
      <c r="O995" s="4"/>
      <c r="P995" s="5"/>
    </row>
    <row r="996" spans="1:16" x14ac:dyDescent="0.25">
      <c r="A996" s="1"/>
      <c r="B996" s="1"/>
      <c r="C996" s="1"/>
      <c r="D996" s="2"/>
      <c r="E996" s="3"/>
      <c r="F996" s="3"/>
      <c r="G996" s="4"/>
      <c r="H996" s="4"/>
      <c r="I996" s="4"/>
      <c r="J996" s="4"/>
      <c r="K996" s="4"/>
      <c r="L996" s="4"/>
      <c r="M996" s="4"/>
      <c r="N996" s="4"/>
      <c r="O996" s="4"/>
      <c r="P996" s="5"/>
    </row>
    <row r="997" spans="1:16" x14ac:dyDescent="0.25">
      <c r="A997" s="1"/>
      <c r="B997" s="1"/>
      <c r="C997" s="1"/>
      <c r="D997" s="2"/>
      <c r="E997" s="3"/>
      <c r="F997" s="3"/>
      <c r="G997" s="4"/>
      <c r="H997" s="4"/>
      <c r="I997" s="4"/>
      <c r="J997" s="4"/>
      <c r="K997" s="4"/>
      <c r="L997" s="4"/>
      <c r="M997" s="4"/>
      <c r="N997" s="4"/>
      <c r="O997" s="4"/>
      <c r="P997" s="5"/>
    </row>
    <row r="998" spans="1:16" x14ac:dyDescent="0.25">
      <c r="A998" s="1"/>
      <c r="B998" s="1"/>
      <c r="C998" s="1"/>
      <c r="D998" s="2"/>
      <c r="E998" s="3"/>
      <c r="F998" s="3"/>
      <c r="G998" s="4"/>
      <c r="H998" s="4"/>
      <c r="I998" s="4"/>
      <c r="J998" s="4"/>
      <c r="K998" s="4"/>
      <c r="L998" s="4"/>
      <c r="M998" s="4"/>
      <c r="N998" s="4"/>
      <c r="O998" s="4"/>
      <c r="P998" s="5"/>
    </row>
    <row r="999" spans="1:16" x14ac:dyDescent="0.25">
      <c r="A999" s="1"/>
      <c r="B999" s="1"/>
      <c r="C999" s="1"/>
      <c r="D999" s="2"/>
      <c r="E999" s="3"/>
      <c r="F999" s="3"/>
      <c r="G999" s="4"/>
      <c r="H999" s="4"/>
      <c r="I999" s="4"/>
      <c r="J999" s="4"/>
      <c r="K999" s="4"/>
      <c r="L999" s="4"/>
      <c r="M999" s="4"/>
      <c r="N999" s="4"/>
      <c r="O999" s="4"/>
      <c r="P999" s="5"/>
    </row>
    <row r="1000" spans="1:16" x14ac:dyDescent="0.25">
      <c r="A1000" s="1"/>
      <c r="B1000" s="1"/>
      <c r="C1000" s="1"/>
      <c r="D1000" s="2"/>
      <c r="E1000" s="3"/>
      <c r="F1000" s="3"/>
      <c r="G1000" s="4"/>
      <c r="H1000" s="4"/>
      <c r="I1000" s="4"/>
      <c r="J1000" s="4"/>
      <c r="K1000" s="4"/>
      <c r="L1000" s="4"/>
      <c r="M1000" s="4"/>
      <c r="N1000" s="4"/>
      <c r="O1000" s="4"/>
      <c r="P1000" s="5"/>
    </row>
    <row r="1001" spans="1:16" x14ac:dyDescent="0.25">
      <c r="A1001" s="1"/>
      <c r="B1001" s="1"/>
      <c r="C1001" s="1"/>
      <c r="D1001" s="2"/>
      <c r="E1001" s="3"/>
      <c r="F1001" s="3"/>
      <c r="G1001" s="4"/>
      <c r="H1001" s="4"/>
      <c r="I1001" s="4"/>
      <c r="J1001" s="4"/>
      <c r="K1001" s="4"/>
      <c r="L1001" s="4"/>
      <c r="M1001" s="4"/>
      <c r="N1001" s="4"/>
      <c r="O1001" s="4"/>
      <c r="P1001" s="5"/>
    </row>
    <row r="1002" spans="1:16" x14ac:dyDescent="0.25">
      <c r="A1002" s="1"/>
      <c r="B1002" s="1"/>
      <c r="C1002" s="1"/>
      <c r="D1002" s="2"/>
      <c r="E1002" s="3"/>
      <c r="F1002" s="3"/>
      <c r="G1002" s="4"/>
      <c r="H1002" s="4"/>
      <c r="I1002" s="4"/>
      <c r="J1002" s="4"/>
      <c r="K1002" s="4"/>
      <c r="L1002" s="4"/>
      <c r="M1002" s="4"/>
      <c r="N1002" s="4"/>
      <c r="O1002" s="4"/>
      <c r="P1002" s="5"/>
    </row>
    <row r="1003" spans="1:16" x14ac:dyDescent="0.25">
      <c r="A1003" s="1"/>
      <c r="B1003" s="1"/>
      <c r="C1003" s="1"/>
      <c r="D1003" s="2"/>
      <c r="E1003" s="3"/>
      <c r="F1003" s="3"/>
      <c r="G1003" s="4"/>
      <c r="H1003" s="4"/>
      <c r="I1003" s="4"/>
      <c r="J1003" s="4"/>
      <c r="K1003" s="4"/>
      <c r="L1003" s="4"/>
      <c r="M1003" s="4"/>
      <c r="N1003" s="4"/>
      <c r="O1003" s="4"/>
      <c r="P1003" s="5"/>
    </row>
    <row r="1004" spans="1:16" x14ac:dyDescent="0.25">
      <c r="A1004" s="1"/>
      <c r="B1004" s="1"/>
      <c r="C1004" s="1"/>
      <c r="D1004" s="2"/>
      <c r="E1004" s="3"/>
      <c r="F1004" s="3"/>
      <c r="G1004" s="4"/>
      <c r="H1004" s="4"/>
      <c r="I1004" s="4"/>
      <c r="J1004" s="4"/>
      <c r="K1004" s="4"/>
      <c r="L1004" s="4"/>
      <c r="M1004" s="4"/>
      <c r="N1004" s="4"/>
      <c r="O1004" s="4"/>
      <c r="P1004" s="5"/>
    </row>
    <row r="1005" spans="1:16" x14ac:dyDescent="0.25">
      <c r="A1005" s="1"/>
      <c r="B1005" s="1"/>
      <c r="C1005" s="1"/>
      <c r="D1005" s="2"/>
      <c r="E1005" s="3"/>
      <c r="F1005" s="3"/>
      <c r="G1005" s="4"/>
      <c r="H1005" s="4"/>
      <c r="I1005" s="4"/>
      <c r="J1005" s="4"/>
      <c r="K1005" s="4"/>
      <c r="L1005" s="4"/>
      <c r="M1005" s="4"/>
      <c r="N1005" s="4"/>
      <c r="O1005" s="4"/>
      <c r="P1005" s="5"/>
    </row>
    <row r="1006" spans="1:16" x14ac:dyDescent="0.25">
      <c r="A1006" s="1"/>
      <c r="B1006" s="1"/>
      <c r="C1006" s="1"/>
      <c r="D1006" s="2"/>
      <c r="E1006" s="3"/>
      <c r="F1006" s="3"/>
      <c r="G1006" s="4"/>
      <c r="H1006" s="4"/>
      <c r="I1006" s="4"/>
      <c r="J1006" s="4"/>
      <c r="K1006" s="4"/>
      <c r="L1006" s="4"/>
      <c r="M1006" s="4"/>
      <c r="N1006" s="4"/>
      <c r="O1006" s="4"/>
      <c r="P1006" s="5"/>
    </row>
    <row r="1007" spans="1:16" x14ac:dyDescent="0.25">
      <c r="A1007" s="1"/>
      <c r="B1007" s="1"/>
      <c r="C1007" s="1"/>
      <c r="D1007" s="2"/>
      <c r="E1007" s="3"/>
      <c r="F1007" s="3"/>
      <c r="G1007" s="4"/>
      <c r="H1007" s="4"/>
      <c r="I1007" s="4"/>
      <c r="J1007" s="4"/>
      <c r="K1007" s="4"/>
      <c r="L1007" s="4"/>
      <c r="M1007" s="4"/>
      <c r="N1007" s="4"/>
      <c r="O1007" s="4"/>
      <c r="P1007" s="5"/>
    </row>
    <row r="1008" spans="1:16" x14ac:dyDescent="0.25">
      <c r="A1008" s="1"/>
      <c r="B1008" s="1"/>
      <c r="C1008" s="1"/>
      <c r="D1008" s="2"/>
      <c r="E1008" s="3"/>
      <c r="F1008" s="3"/>
      <c r="G1008" s="4"/>
      <c r="H1008" s="4"/>
      <c r="I1008" s="4"/>
      <c r="J1008" s="4"/>
      <c r="K1008" s="4"/>
      <c r="L1008" s="4"/>
      <c r="M1008" s="4"/>
      <c r="N1008" s="4"/>
      <c r="O1008" s="4"/>
      <c r="P1008" s="5"/>
    </row>
    <row r="1009" spans="1:16" x14ac:dyDescent="0.25">
      <c r="A1009" s="1"/>
      <c r="B1009" s="1"/>
      <c r="C1009" s="1"/>
      <c r="D1009" s="2"/>
      <c r="E1009" s="3"/>
      <c r="F1009" s="3"/>
      <c r="G1009" s="4"/>
      <c r="H1009" s="4"/>
      <c r="I1009" s="4"/>
      <c r="J1009" s="4"/>
      <c r="K1009" s="4"/>
      <c r="L1009" s="4"/>
      <c r="M1009" s="4"/>
      <c r="N1009" s="4"/>
      <c r="O1009" s="4"/>
      <c r="P1009" s="5"/>
    </row>
    <row r="1010" spans="1:16" x14ac:dyDescent="0.25">
      <c r="A1010" s="1"/>
      <c r="B1010" s="1"/>
      <c r="C1010" s="1"/>
      <c r="D1010" s="2"/>
      <c r="E1010" s="3"/>
      <c r="F1010" s="3"/>
      <c r="G1010" s="4"/>
      <c r="H1010" s="4"/>
      <c r="I1010" s="4"/>
      <c r="J1010" s="4"/>
      <c r="K1010" s="4"/>
      <c r="L1010" s="4"/>
      <c r="M1010" s="4"/>
      <c r="N1010" s="4"/>
      <c r="O1010" s="4"/>
      <c r="P1010" s="5"/>
    </row>
    <row r="1011" spans="1:16" x14ac:dyDescent="0.25">
      <c r="A1011" s="1"/>
      <c r="B1011" s="1"/>
      <c r="C1011" s="1"/>
      <c r="D1011" s="2"/>
      <c r="E1011" s="3"/>
      <c r="F1011" s="3"/>
      <c r="G1011" s="4"/>
      <c r="H1011" s="4"/>
      <c r="I1011" s="4"/>
      <c r="J1011" s="4"/>
      <c r="K1011" s="4"/>
      <c r="L1011" s="4"/>
      <c r="M1011" s="4"/>
      <c r="N1011" s="4"/>
      <c r="O1011" s="4"/>
      <c r="P1011" s="5"/>
    </row>
    <row r="1012" spans="1:16" x14ac:dyDescent="0.25">
      <c r="A1012" s="1"/>
      <c r="B1012" s="1"/>
      <c r="C1012" s="1"/>
      <c r="D1012" s="2"/>
      <c r="E1012" s="3"/>
      <c r="F1012" s="3"/>
      <c r="G1012" s="4"/>
      <c r="H1012" s="4"/>
      <c r="I1012" s="4"/>
      <c r="J1012" s="4"/>
      <c r="K1012" s="4"/>
      <c r="L1012" s="4"/>
      <c r="M1012" s="4"/>
      <c r="N1012" s="4"/>
      <c r="O1012" s="4"/>
      <c r="P1012" s="5"/>
    </row>
    <row r="1013" spans="1:16" x14ac:dyDescent="0.25">
      <c r="A1013" s="1"/>
      <c r="B1013" s="1"/>
      <c r="C1013" s="1"/>
      <c r="D1013" s="2"/>
      <c r="E1013" s="3"/>
      <c r="F1013" s="3"/>
      <c r="G1013" s="4"/>
      <c r="H1013" s="4"/>
      <c r="I1013" s="4"/>
      <c r="J1013" s="4"/>
      <c r="K1013" s="4"/>
      <c r="L1013" s="4"/>
      <c r="M1013" s="4"/>
      <c r="N1013" s="4"/>
      <c r="O1013" s="4"/>
      <c r="P1013" s="5"/>
    </row>
    <row r="1014" spans="1:16" x14ac:dyDescent="0.25">
      <c r="A1014" s="1"/>
      <c r="B1014" s="1"/>
      <c r="C1014" s="1"/>
      <c r="D1014" s="2"/>
      <c r="E1014" s="3"/>
      <c r="F1014" s="3"/>
      <c r="G1014" s="4"/>
      <c r="H1014" s="4"/>
      <c r="I1014" s="4"/>
      <c r="J1014" s="4"/>
      <c r="K1014" s="4"/>
      <c r="L1014" s="4"/>
      <c r="M1014" s="4"/>
      <c r="N1014" s="4"/>
      <c r="O1014" s="4"/>
      <c r="P1014" s="5"/>
    </row>
    <row r="1015" spans="1:16" x14ac:dyDescent="0.25">
      <c r="A1015" s="1"/>
      <c r="B1015" s="1"/>
      <c r="C1015" s="1"/>
      <c r="D1015" s="2"/>
      <c r="E1015" s="3"/>
      <c r="F1015" s="3"/>
      <c r="G1015" s="4"/>
      <c r="H1015" s="4"/>
      <c r="I1015" s="4"/>
      <c r="J1015" s="4"/>
      <c r="K1015" s="4"/>
      <c r="L1015" s="4"/>
      <c r="M1015" s="4"/>
      <c r="N1015" s="4"/>
      <c r="O1015" s="4"/>
      <c r="P1015" s="5"/>
    </row>
    <row r="1016" spans="1:16" x14ac:dyDescent="0.25">
      <c r="A1016" s="1"/>
      <c r="B1016" s="1"/>
      <c r="C1016" s="1"/>
      <c r="D1016" s="2"/>
      <c r="E1016" s="3"/>
      <c r="F1016" s="3"/>
      <c r="G1016" s="4"/>
      <c r="H1016" s="4"/>
      <c r="I1016" s="4"/>
      <c r="J1016" s="4"/>
      <c r="K1016" s="4"/>
      <c r="L1016" s="4"/>
      <c r="M1016" s="4"/>
      <c r="N1016" s="4"/>
      <c r="O1016" s="4"/>
      <c r="P1016" s="5"/>
    </row>
    <row r="1017" spans="1:16" x14ac:dyDescent="0.25">
      <c r="A1017" s="1"/>
      <c r="B1017" s="1"/>
      <c r="C1017" s="1"/>
      <c r="D1017" s="2"/>
      <c r="E1017" s="3"/>
      <c r="F1017" s="3"/>
      <c r="G1017" s="4"/>
      <c r="H1017" s="4"/>
      <c r="I1017" s="4"/>
      <c r="J1017" s="4"/>
      <c r="K1017" s="4"/>
      <c r="L1017" s="4"/>
      <c r="M1017" s="4"/>
      <c r="N1017" s="4"/>
      <c r="O1017" s="4"/>
      <c r="P1017" s="5"/>
    </row>
    <row r="1018" spans="1:16" x14ac:dyDescent="0.25">
      <c r="A1018" s="1"/>
      <c r="B1018" s="1"/>
      <c r="C1018" s="1"/>
      <c r="D1018" s="2"/>
      <c r="E1018" s="3"/>
      <c r="F1018" s="3"/>
      <c r="G1018" s="4"/>
      <c r="H1018" s="4"/>
      <c r="I1018" s="4"/>
      <c r="J1018" s="4"/>
      <c r="K1018" s="4"/>
      <c r="L1018" s="4"/>
      <c r="M1018" s="4"/>
      <c r="N1018" s="4"/>
      <c r="O1018" s="4"/>
      <c r="P1018" s="5"/>
    </row>
    <row r="1019" spans="1:16" x14ac:dyDescent="0.25">
      <c r="A1019" s="1"/>
      <c r="B1019" s="1"/>
      <c r="C1019" s="1"/>
      <c r="D1019" s="2"/>
      <c r="E1019" s="3"/>
      <c r="F1019" s="3"/>
      <c r="G1019" s="4"/>
      <c r="H1019" s="4"/>
      <c r="I1019" s="4"/>
      <c r="J1019" s="4"/>
      <c r="K1019" s="4"/>
      <c r="L1019" s="4"/>
      <c r="M1019" s="4"/>
      <c r="N1019" s="4"/>
      <c r="O1019" s="4"/>
      <c r="P1019" s="5"/>
    </row>
    <row r="1020" spans="1:16" x14ac:dyDescent="0.25">
      <c r="A1020" s="1"/>
      <c r="B1020" s="1"/>
      <c r="C1020" s="1"/>
      <c r="D1020" s="2"/>
      <c r="E1020" s="3"/>
      <c r="F1020" s="3"/>
      <c r="G1020" s="4"/>
      <c r="H1020" s="4"/>
      <c r="I1020" s="4"/>
      <c r="J1020" s="4"/>
      <c r="K1020" s="4"/>
      <c r="L1020" s="4"/>
      <c r="M1020" s="4"/>
      <c r="N1020" s="4"/>
      <c r="O1020" s="4"/>
      <c r="P1020" s="5"/>
    </row>
    <row r="1021" spans="1:16" x14ac:dyDescent="0.25">
      <c r="A1021" s="1"/>
      <c r="B1021" s="1"/>
      <c r="C1021" s="1"/>
      <c r="D1021" s="2"/>
      <c r="E1021" s="3"/>
      <c r="F1021" s="3"/>
      <c r="G1021" s="4"/>
      <c r="H1021" s="4"/>
      <c r="I1021" s="4"/>
      <c r="J1021" s="4"/>
      <c r="K1021" s="4"/>
      <c r="L1021" s="4"/>
      <c r="M1021" s="4"/>
      <c r="N1021" s="4"/>
      <c r="O1021" s="4"/>
      <c r="P1021" s="5"/>
    </row>
    <row r="1022" spans="1:16" x14ac:dyDescent="0.25">
      <c r="A1022" s="1"/>
      <c r="B1022" s="1"/>
      <c r="C1022" s="1"/>
      <c r="D1022" s="2"/>
      <c r="E1022" s="3"/>
      <c r="F1022" s="3"/>
      <c r="G1022" s="4"/>
      <c r="H1022" s="4"/>
      <c r="I1022" s="4"/>
      <c r="J1022" s="4"/>
      <c r="K1022" s="4"/>
      <c r="L1022" s="4"/>
      <c r="M1022" s="4"/>
      <c r="N1022" s="4"/>
      <c r="O1022" s="4"/>
      <c r="P1022" s="5"/>
    </row>
    <row r="1023" spans="1:16" x14ac:dyDescent="0.25">
      <c r="A1023" s="1"/>
      <c r="B1023" s="1"/>
      <c r="C1023" s="1"/>
      <c r="D1023" s="2"/>
      <c r="E1023" s="3"/>
      <c r="F1023" s="3"/>
      <c r="G1023" s="4"/>
      <c r="H1023" s="4"/>
      <c r="I1023" s="4"/>
      <c r="J1023" s="4"/>
      <c r="K1023" s="4"/>
      <c r="L1023" s="4"/>
      <c r="M1023" s="4"/>
      <c r="N1023" s="4"/>
      <c r="O1023" s="4"/>
      <c r="P1023" s="5"/>
    </row>
    <row r="1024" spans="1:16" x14ac:dyDescent="0.25">
      <c r="A1024" s="1"/>
      <c r="B1024" s="1"/>
      <c r="C1024" s="1"/>
      <c r="D1024" s="2"/>
      <c r="E1024" s="3"/>
      <c r="F1024" s="3"/>
      <c r="G1024" s="4"/>
      <c r="H1024" s="4"/>
      <c r="I1024" s="4"/>
      <c r="J1024" s="4"/>
      <c r="K1024" s="4"/>
      <c r="L1024" s="4"/>
      <c r="M1024" s="4"/>
      <c r="N1024" s="4"/>
      <c r="O1024" s="4"/>
      <c r="P1024" s="5"/>
    </row>
    <row r="1025" spans="1:16" x14ac:dyDescent="0.25">
      <c r="A1025" s="1"/>
      <c r="B1025" s="1"/>
      <c r="C1025" s="1"/>
      <c r="D1025" s="2"/>
      <c r="E1025" s="3"/>
      <c r="F1025" s="3"/>
      <c r="G1025" s="4"/>
      <c r="H1025" s="4"/>
      <c r="I1025" s="4"/>
      <c r="J1025" s="4"/>
      <c r="K1025" s="4"/>
      <c r="L1025" s="4"/>
      <c r="M1025" s="4"/>
      <c r="N1025" s="4"/>
      <c r="O1025" s="4"/>
      <c r="P1025" s="5"/>
    </row>
    <row r="1026" spans="1:16" x14ac:dyDescent="0.25">
      <c r="A1026" s="1"/>
      <c r="B1026" s="1"/>
      <c r="C1026" s="1"/>
      <c r="D1026" s="2"/>
      <c r="E1026" s="3"/>
      <c r="F1026" s="3"/>
      <c r="G1026" s="4"/>
      <c r="H1026" s="4"/>
      <c r="I1026" s="4"/>
      <c r="J1026" s="4"/>
      <c r="K1026" s="4"/>
      <c r="L1026" s="4"/>
      <c r="M1026" s="4"/>
      <c r="N1026" s="4"/>
      <c r="O1026" s="4"/>
      <c r="P1026" s="5"/>
    </row>
    <row r="1027" spans="1:16" x14ac:dyDescent="0.25">
      <c r="A1027" s="1"/>
      <c r="B1027" s="1"/>
      <c r="C1027" s="1"/>
      <c r="D1027" s="2"/>
      <c r="E1027" s="3"/>
      <c r="F1027" s="3"/>
      <c r="G1027" s="4"/>
      <c r="H1027" s="4"/>
      <c r="I1027" s="4"/>
      <c r="J1027" s="4"/>
      <c r="K1027" s="4"/>
      <c r="L1027" s="4"/>
      <c r="M1027" s="4"/>
      <c r="N1027" s="4"/>
      <c r="O1027" s="4"/>
      <c r="P1027" s="5"/>
    </row>
    <row r="1028" spans="1:16" x14ac:dyDescent="0.25">
      <c r="A1028" s="1"/>
      <c r="B1028" s="1"/>
      <c r="C1028" s="1"/>
      <c r="D1028" s="2"/>
      <c r="E1028" s="3"/>
      <c r="F1028" s="3"/>
      <c r="G1028" s="4"/>
      <c r="H1028" s="4"/>
      <c r="I1028" s="4"/>
      <c r="J1028" s="4"/>
      <c r="K1028" s="4"/>
      <c r="L1028" s="4"/>
      <c r="M1028" s="4"/>
      <c r="N1028" s="4"/>
      <c r="O1028" s="4"/>
      <c r="P1028" s="5"/>
    </row>
    <row r="1029" spans="1:16" x14ac:dyDescent="0.25">
      <c r="A1029" s="1"/>
      <c r="B1029" s="1"/>
      <c r="C1029" s="1"/>
      <c r="D1029" s="2"/>
      <c r="E1029" s="3"/>
      <c r="F1029" s="3"/>
      <c r="G1029" s="4"/>
      <c r="H1029" s="4"/>
      <c r="I1029" s="4"/>
      <c r="J1029" s="4"/>
      <c r="K1029" s="4"/>
      <c r="L1029" s="4"/>
      <c r="M1029" s="4"/>
      <c r="N1029" s="4"/>
      <c r="O1029" s="4"/>
      <c r="P1029" s="5"/>
    </row>
    <row r="1030" spans="1:16" x14ac:dyDescent="0.25">
      <c r="A1030" s="1"/>
      <c r="B1030" s="1"/>
      <c r="C1030" s="1"/>
      <c r="D1030" s="2"/>
      <c r="E1030" s="3"/>
      <c r="F1030" s="3"/>
      <c r="G1030" s="4"/>
      <c r="H1030" s="4"/>
      <c r="I1030" s="4"/>
      <c r="J1030" s="4"/>
      <c r="K1030" s="4"/>
      <c r="L1030" s="4"/>
      <c r="M1030" s="4"/>
      <c r="N1030" s="4"/>
      <c r="O1030" s="4"/>
      <c r="P1030" s="5"/>
    </row>
    <row r="1031" spans="1:16" x14ac:dyDescent="0.25">
      <c r="A1031" s="1"/>
      <c r="B1031" s="1"/>
      <c r="C1031" s="1"/>
      <c r="D1031" s="2"/>
      <c r="E1031" s="3"/>
      <c r="F1031" s="3"/>
      <c r="G1031" s="4"/>
      <c r="H1031" s="4"/>
      <c r="I1031" s="4"/>
      <c r="J1031" s="4"/>
      <c r="K1031" s="4"/>
      <c r="L1031" s="4"/>
      <c r="M1031" s="4"/>
      <c r="N1031" s="4"/>
      <c r="O1031" s="4"/>
      <c r="P1031" s="5"/>
    </row>
    <row r="1032" spans="1:16" x14ac:dyDescent="0.25">
      <c r="A1032" s="1"/>
      <c r="B1032" s="1"/>
      <c r="C1032" s="1"/>
      <c r="D1032" s="2"/>
      <c r="E1032" s="3"/>
      <c r="F1032" s="3"/>
      <c r="G1032" s="4"/>
      <c r="H1032" s="4"/>
      <c r="I1032" s="4"/>
      <c r="J1032" s="4"/>
      <c r="K1032" s="4"/>
      <c r="L1032" s="4"/>
      <c r="M1032" s="4"/>
      <c r="N1032" s="4"/>
      <c r="O1032" s="4"/>
      <c r="P1032" s="5"/>
    </row>
    <row r="1033" spans="1:16" x14ac:dyDescent="0.25">
      <c r="A1033" s="1"/>
      <c r="B1033" s="1"/>
      <c r="C1033" s="1"/>
      <c r="D1033" s="2"/>
      <c r="E1033" s="3"/>
      <c r="F1033" s="3"/>
      <c r="G1033" s="4"/>
      <c r="H1033" s="4"/>
      <c r="I1033" s="4"/>
      <c r="J1033" s="4"/>
      <c r="K1033" s="4"/>
      <c r="L1033" s="4"/>
      <c r="M1033" s="4"/>
      <c r="N1033" s="4"/>
      <c r="O1033" s="4"/>
      <c r="P1033" s="5"/>
    </row>
    <row r="1034" spans="1:16" x14ac:dyDescent="0.25">
      <c r="A1034" s="1"/>
      <c r="B1034" s="1"/>
      <c r="C1034" s="1"/>
      <c r="D1034" s="2"/>
      <c r="E1034" s="3"/>
      <c r="F1034" s="3"/>
      <c r="G1034" s="4"/>
      <c r="H1034" s="4"/>
      <c r="I1034" s="4"/>
      <c r="J1034" s="4"/>
      <c r="K1034" s="4"/>
      <c r="L1034" s="4"/>
      <c r="M1034" s="4"/>
      <c r="N1034" s="4"/>
      <c r="O1034" s="4"/>
      <c r="P1034" s="5"/>
    </row>
    <row r="1035" spans="1:16" x14ac:dyDescent="0.25">
      <c r="A1035" s="1"/>
      <c r="B1035" s="1"/>
      <c r="C1035" s="1"/>
      <c r="D1035" s="2"/>
      <c r="E1035" s="3"/>
      <c r="F1035" s="3"/>
      <c r="G1035" s="4"/>
      <c r="H1035" s="4"/>
      <c r="I1035" s="4"/>
      <c r="J1035" s="4"/>
      <c r="K1035" s="4"/>
      <c r="L1035" s="4"/>
      <c r="M1035" s="4"/>
      <c r="N1035" s="4"/>
      <c r="O1035" s="4"/>
      <c r="P1035" s="5"/>
    </row>
    <row r="1036" spans="1:16" x14ac:dyDescent="0.25">
      <c r="A1036" s="1"/>
      <c r="B1036" s="1"/>
      <c r="C1036" s="1"/>
      <c r="D1036" s="2"/>
      <c r="E1036" s="3"/>
      <c r="F1036" s="3"/>
      <c r="G1036" s="4"/>
      <c r="H1036" s="4"/>
      <c r="I1036" s="4"/>
      <c r="J1036" s="4"/>
      <c r="K1036" s="4"/>
      <c r="L1036" s="4"/>
      <c r="M1036" s="4"/>
      <c r="N1036" s="4"/>
      <c r="O1036" s="4"/>
      <c r="P1036" s="5"/>
    </row>
    <row r="1037" spans="1:16" x14ac:dyDescent="0.25">
      <c r="A1037" s="1"/>
      <c r="B1037" s="1"/>
      <c r="C1037" s="1"/>
      <c r="D1037" s="2"/>
      <c r="E1037" s="3"/>
      <c r="F1037" s="3"/>
      <c r="G1037" s="4"/>
      <c r="H1037" s="4"/>
      <c r="I1037" s="4"/>
      <c r="J1037" s="4"/>
      <c r="K1037" s="4"/>
      <c r="L1037" s="4"/>
      <c r="M1037" s="4"/>
      <c r="N1037" s="4"/>
      <c r="O1037" s="4"/>
      <c r="P1037" s="5"/>
    </row>
    <row r="1038" spans="1:16" x14ac:dyDescent="0.25">
      <c r="A1038" s="1"/>
      <c r="B1038" s="1"/>
      <c r="C1038" s="1"/>
      <c r="D1038" s="2"/>
      <c r="E1038" s="3"/>
      <c r="F1038" s="3"/>
      <c r="G1038" s="4"/>
      <c r="H1038" s="4"/>
      <c r="I1038" s="4"/>
      <c r="J1038" s="4"/>
      <c r="K1038" s="4"/>
      <c r="L1038" s="4"/>
      <c r="M1038" s="4"/>
      <c r="N1038" s="4"/>
      <c r="O1038" s="4"/>
      <c r="P1038" s="5"/>
    </row>
    <row r="1039" spans="1:16" x14ac:dyDescent="0.25">
      <c r="A1039" s="1"/>
      <c r="B1039" s="1"/>
      <c r="C1039" s="1"/>
      <c r="D1039" s="2"/>
      <c r="E1039" s="3"/>
      <c r="F1039" s="3"/>
      <c r="G1039" s="4"/>
      <c r="H1039" s="4"/>
      <c r="I1039" s="4"/>
      <c r="J1039" s="4"/>
      <c r="K1039" s="4"/>
      <c r="L1039" s="4"/>
      <c r="M1039" s="4"/>
      <c r="N1039" s="4"/>
      <c r="O1039" s="4"/>
      <c r="P1039" s="5"/>
    </row>
    <row r="1040" spans="1:16" x14ac:dyDescent="0.25">
      <c r="A1040" s="1"/>
      <c r="B1040" s="1"/>
      <c r="C1040" s="1"/>
      <c r="D1040" s="2"/>
      <c r="E1040" s="3"/>
      <c r="F1040" s="3"/>
      <c r="G1040" s="4"/>
      <c r="H1040" s="4"/>
      <c r="I1040" s="4"/>
      <c r="J1040" s="4"/>
      <c r="K1040" s="4"/>
      <c r="L1040" s="4"/>
      <c r="M1040" s="4"/>
      <c r="N1040" s="4"/>
      <c r="O1040" s="4"/>
      <c r="P1040" s="5"/>
    </row>
    <row r="1041" spans="1:16" x14ac:dyDescent="0.25">
      <c r="A1041" s="1"/>
      <c r="B1041" s="1"/>
      <c r="C1041" s="1"/>
      <c r="D1041" s="2"/>
      <c r="E1041" s="3"/>
      <c r="F1041" s="3"/>
      <c r="G1041" s="4"/>
      <c r="H1041" s="4"/>
      <c r="I1041" s="4"/>
      <c r="J1041" s="4"/>
      <c r="K1041" s="4"/>
      <c r="L1041" s="4"/>
      <c r="M1041" s="4"/>
      <c r="N1041" s="4"/>
      <c r="O1041" s="4"/>
      <c r="P1041" s="5"/>
    </row>
    <row r="1042" spans="1:16" x14ac:dyDescent="0.25">
      <c r="A1042" s="1"/>
      <c r="B1042" s="1"/>
      <c r="C1042" s="1"/>
      <c r="D1042" s="2"/>
      <c r="E1042" s="3"/>
      <c r="F1042" s="3"/>
      <c r="G1042" s="4"/>
      <c r="H1042" s="4"/>
      <c r="I1042" s="4"/>
      <c r="J1042" s="4"/>
      <c r="K1042" s="4"/>
      <c r="L1042" s="4"/>
      <c r="M1042" s="4"/>
      <c r="N1042" s="4"/>
      <c r="O1042" s="4"/>
      <c r="P1042" s="5"/>
    </row>
    <row r="1043" spans="1:16" x14ac:dyDescent="0.25">
      <c r="A1043" s="1"/>
      <c r="B1043" s="1"/>
      <c r="C1043" s="1"/>
      <c r="D1043" s="2"/>
      <c r="E1043" s="3"/>
      <c r="F1043" s="3"/>
      <c r="G1043" s="4"/>
      <c r="H1043" s="4"/>
      <c r="I1043" s="4"/>
      <c r="J1043" s="4"/>
      <c r="K1043" s="4"/>
      <c r="L1043" s="4"/>
      <c r="M1043" s="4"/>
      <c r="N1043" s="4"/>
      <c r="O1043" s="4"/>
      <c r="P1043" s="5"/>
    </row>
    <row r="1044" spans="1:16" x14ac:dyDescent="0.25">
      <c r="A1044" s="1"/>
      <c r="B1044" s="1"/>
      <c r="C1044" s="1"/>
      <c r="D1044" s="2"/>
      <c r="E1044" s="3"/>
      <c r="F1044" s="3"/>
      <c r="G1044" s="4"/>
      <c r="H1044" s="4"/>
      <c r="I1044" s="4"/>
      <c r="J1044" s="4"/>
      <c r="K1044" s="4"/>
      <c r="L1044" s="4"/>
      <c r="M1044" s="4"/>
      <c r="N1044" s="4"/>
      <c r="O1044" s="4"/>
      <c r="P1044" s="5"/>
    </row>
    <row r="1045" spans="1:16" x14ac:dyDescent="0.25">
      <c r="A1045" s="1"/>
      <c r="B1045" s="1"/>
      <c r="C1045" s="1"/>
      <c r="D1045" s="2"/>
      <c r="E1045" s="3"/>
      <c r="F1045" s="3"/>
      <c r="G1045" s="4"/>
      <c r="H1045" s="4"/>
      <c r="I1045" s="4"/>
      <c r="J1045" s="4"/>
      <c r="K1045" s="4"/>
      <c r="L1045" s="4"/>
      <c r="M1045" s="4"/>
      <c r="N1045" s="4"/>
      <c r="O1045" s="4"/>
      <c r="P1045" s="5"/>
    </row>
    <row r="1046" spans="1:16" x14ac:dyDescent="0.25">
      <c r="A1046" s="1"/>
      <c r="B1046" s="1"/>
      <c r="C1046" s="1"/>
      <c r="D1046" s="2"/>
      <c r="E1046" s="3"/>
      <c r="F1046" s="3"/>
      <c r="G1046" s="4"/>
      <c r="H1046" s="4"/>
      <c r="I1046" s="4"/>
      <c r="J1046" s="4"/>
      <c r="K1046" s="4"/>
      <c r="L1046" s="4"/>
      <c r="M1046" s="4"/>
      <c r="N1046" s="4"/>
      <c r="O1046" s="4"/>
      <c r="P1046" s="5"/>
    </row>
    <row r="1047" spans="1:16" x14ac:dyDescent="0.25">
      <c r="A1047" s="1"/>
      <c r="B1047" s="1"/>
      <c r="C1047" s="1"/>
      <c r="D1047" s="2"/>
      <c r="E1047" s="3"/>
      <c r="F1047" s="3"/>
      <c r="G1047" s="4"/>
      <c r="H1047" s="4"/>
      <c r="I1047" s="4"/>
      <c r="J1047" s="4"/>
      <c r="K1047" s="4"/>
      <c r="L1047" s="4"/>
      <c r="M1047" s="4"/>
      <c r="N1047" s="4"/>
      <c r="O1047" s="4"/>
      <c r="P1047" s="5"/>
    </row>
    <row r="1048" spans="1:16" x14ac:dyDescent="0.25">
      <c r="A1048" s="1"/>
      <c r="B1048" s="1"/>
      <c r="C1048" s="1"/>
      <c r="D1048" s="2"/>
      <c r="E1048" s="3"/>
      <c r="F1048" s="3"/>
      <c r="G1048" s="4"/>
      <c r="H1048" s="4"/>
      <c r="I1048" s="4"/>
      <c r="J1048" s="4"/>
      <c r="K1048" s="4"/>
      <c r="L1048" s="4"/>
      <c r="M1048" s="4"/>
      <c r="N1048" s="4"/>
      <c r="O1048" s="4"/>
      <c r="P1048" s="5"/>
    </row>
    <row r="1049" spans="1:16" x14ac:dyDescent="0.25">
      <c r="A1049" s="1"/>
      <c r="B1049" s="1"/>
      <c r="C1049" s="1"/>
      <c r="D1049" s="2"/>
      <c r="E1049" s="3"/>
      <c r="F1049" s="3"/>
      <c r="G1049" s="4"/>
      <c r="H1049" s="4"/>
      <c r="I1049" s="4"/>
      <c r="J1049" s="4"/>
      <c r="K1049" s="4"/>
      <c r="L1049" s="4"/>
      <c r="M1049" s="4"/>
      <c r="N1049" s="4"/>
      <c r="O1049" s="4"/>
      <c r="P1049" s="5"/>
    </row>
    <row r="1050" spans="1:16" x14ac:dyDescent="0.25">
      <c r="A1050" s="1"/>
      <c r="B1050" s="1"/>
      <c r="C1050" s="1"/>
      <c r="D1050" s="2"/>
      <c r="E1050" s="3"/>
      <c r="F1050" s="3"/>
      <c r="G1050" s="4"/>
      <c r="H1050" s="4"/>
      <c r="I1050" s="4"/>
      <c r="J1050" s="4"/>
      <c r="K1050" s="4"/>
      <c r="L1050" s="4"/>
      <c r="M1050" s="4"/>
      <c r="N1050" s="4"/>
      <c r="O1050" s="4"/>
      <c r="P1050" s="5"/>
    </row>
    <row r="1051" spans="1:16" x14ac:dyDescent="0.25">
      <c r="A1051" s="1"/>
      <c r="B1051" s="1"/>
      <c r="C1051" s="1"/>
      <c r="D1051" s="2"/>
      <c r="E1051" s="3"/>
      <c r="F1051" s="3"/>
      <c r="G1051" s="4"/>
      <c r="H1051" s="4"/>
      <c r="I1051" s="4"/>
      <c r="J1051" s="4"/>
      <c r="K1051" s="4"/>
      <c r="L1051" s="4"/>
      <c r="M1051" s="4"/>
      <c r="N1051" s="4"/>
      <c r="O1051" s="4"/>
      <c r="P1051" s="5"/>
    </row>
    <row r="1052" spans="1:16" x14ac:dyDescent="0.25">
      <c r="A1052" s="1"/>
      <c r="B1052" s="1"/>
      <c r="C1052" s="1"/>
      <c r="D1052" s="2"/>
      <c r="E1052" s="3"/>
      <c r="F1052" s="3"/>
      <c r="G1052" s="4"/>
      <c r="H1052" s="4"/>
      <c r="I1052" s="4"/>
      <c r="J1052" s="4"/>
      <c r="K1052" s="4"/>
      <c r="L1052" s="4"/>
      <c r="M1052" s="4"/>
      <c r="N1052" s="4"/>
      <c r="O1052" s="4"/>
      <c r="P1052" s="5"/>
    </row>
    <row r="1053" spans="1:16" x14ac:dyDescent="0.25">
      <c r="A1053" s="1"/>
      <c r="B1053" s="1"/>
      <c r="C1053" s="1"/>
      <c r="D1053" s="2"/>
      <c r="E1053" s="3"/>
      <c r="F1053" s="3"/>
      <c r="G1053" s="4"/>
      <c r="H1053" s="4"/>
      <c r="I1053" s="4"/>
      <c r="J1053" s="4"/>
      <c r="K1053" s="4"/>
      <c r="L1053" s="4"/>
      <c r="M1053" s="4"/>
      <c r="N1053" s="4"/>
      <c r="O1053" s="4"/>
      <c r="P1053" s="5"/>
    </row>
  </sheetData>
  <mergeCells count="22">
    <mergeCell ref="C62:D62"/>
    <mergeCell ref="C31:D31"/>
    <mergeCell ref="C24:D24"/>
    <mergeCell ref="C41:D41"/>
    <mergeCell ref="C37:D37"/>
    <mergeCell ref="C16:D16"/>
    <mergeCell ref="A5:F5"/>
    <mergeCell ref="C22:D22"/>
    <mergeCell ref="C33:D33"/>
    <mergeCell ref="C51:D51"/>
    <mergeCell ref="G2:J2"/>
    <mergeCell ref="A10:F10"/>
    <mergeCell ref="A9:F9"/>
    <mergeCell ref="A6:F6"/>
    <mergeCell ref="A8:F8"/>
    <mergeCell ref="A7:F7"/>
    <mergeCell ref="G13:J13"/>
    <mergeCell ref="K13:O13"/>
    <mergeCell ref="P13:P14"/>
    <mergeCell ref="A11:F11"/>
    <mergeCell ref="A4:F4"/>
    <mergeCell ref="A12:F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85"/>
  <sheetViews>
    <sheetView workbookViewId="0">
      <selection activeCell="H12" sqref="H12"/>
    </sheetView>
  </sheetViews>
  <sheetFormatPr defaultColWidth="15.140625" defaultRowHeight="15" customHeight="1" x14ac:dyDescent="0.25"/>
  <cols>
    <col min="1" max="1" width="5" customWidth="1"/>
    <col min="2" max="2" width="8" style="79" customWidth="1"/>
    <col min="3" max="3" width="8.140625" customWidth="1"/>
    <col min="4" max="4" width="19.140625" customWidth="1"/>
    <col min="5" max="5" width="28.42578125" customWidth="1"/>
    <col min="6" max="6" width="5.42578125" customWidth="1"/>
    <col min="7" max="7" width="7.42578125" bestFit="1" customWidth="1"/>
    <col min="8" max="8" width="6.85546875" bestFit="1" customWidth="1"/>
    <col min="9" max="9" width="7.42578125" bestFit="1" customWidth="1"/>
    <col min="10" max="10" width="5.42578125" bestFit="1" customWidth="1"/>
    <col min="11" max="15" width="15.42578125" customWidth="1"/>
    <col min="16" max="16" width="13.42578125" customWidth="1"/>
    <col min="17" max="20" width="7.5703125" customWidth="1"/>
  </cols>
  <sheetData>
    <row r="1" spans="1:20" ht="15.75" customHeight="1" x14ac:dyDescent="0.25">
      <c r="A1" s="1"/>
      <c r="B1" s="1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</row>
    <row r="2" spans="1:20" x14ac:dyDescent="0.25">
      <c r="A2" s="6"/>
      <c r="B2" s="6"/>
      <c r="C2" s="6"/>
      <c r="D2" s="7"/>
      <c r="E2" s="8"/>
      <c r="F2" s="8"/>
      <c r="G2" s="432" t="s">
        <v>0</v>
      </c>
      <c r="H2" s="433"/>
      <c r="I2" s="433"/>
      <c r="J2" s="434"/>
      <c r="K2" s="9"/>
      <c r="L2" s="9"/>
      <c r="M2" s="9"/>
      <c r="N2" s="9"/>
      <c r="O2" s="9"/>
      <c r="P2" s="10"/>
      <c r="Q2" s="7"/>
      <c r="R2" s="7"/>
      <c r="S2" s="7"/>
      <c r="T2" s="7"/>
    </row>
    <row r="3" spans="1:20" ht="15.75" customHeight="1" x14ac:dyDescent="0.25">
      <c r="A3" s="7"/>
      <c r="B3" s="7"/>
      <c r="C3" s="7"/>
      <c r="D3" s="7"/>
      <c r="E3" s="7"/>
      <c r="F3" s="7"/>
      <c r="G3" s="11">
        <v>30</v>
      </c>
      <c r="H3" s="12">
        <v>32</v>
      </c>
      <c r="I3" s="12">
        <v>35</v>
      </c>
      <c r="J3" s="13">
        <v>38</v>
      </c>
      <c r="K3" s="9"/>
      <c r="L3" s="9"/>
      <c r="M3" s="9"/>
      <c r="N3" s="9"/>
      <c r="O3" s="9"/>
      <c r="P3" s="10"/>
      <c r="Q3" s="7"/>
      <c r="R3" s="7"/>
      <c r="S3" s="7"/>
      <c r="T3" s="7"/>
    </row>
    <row r="4" spans="1:20" x14ac:dyDescent="0.25">
      <c r="A4" s="424" t="s">
        <v>1</v>
      </c>
      <c r="B4" s="442"/>
      <c r="C4" s="425"/>
      <c r="D4" s="425"/>
      <c r="E4" s="425"/>
      <c r="F4" s="419"/>
      <c r="G4" s="73">
        <v>484120</v>
      </c>
      <c r="H4" s="14"/>
      <c r="I4" s="14"/>
      <c r="J4" s="14"/>
      <c r="K4" s="10"/>
      <c r="L4" s="10"/>
      <c r="M4" s="10"/>
      <c r="N4" s="10"/>
      <c r="O4" s="10"/>
      <c r="P4" s="10"/>
      <c r="Q4" s="7"/>
      <c r="R4" s="7"/>
      <c r="S4" s="7"/>
      <c r="T4" s="7"/>
    </row>
    <row r="5" spans="1:20" x14ac:dyDescent="0.25">
      <c r="A5" s="424" t="s">
        <v>2</v>
      </c>
      <c r="B5" s="442"/>
      <c r="C5" s="425"/>
      <c r="D5" s="425"/>
      <c r="E5" s="425"/>
      <c r="F5" s="419"/>
      <c r="G5" s="49">
        <v>58800</v>
      </c>
      <c r="H5" s="15"/>
      <c r="I5" s="15"/>
      <c r="J5" s="15"/>
      <c r="K5" s="10"/>
      <c r="L5" s="10"/>
      <c r="M5" s="10"/>
      <c r="N5" s="10"/>
      <c r="O5" s="10"/>
      <c r="P5" s="10"/>
      <c r="Q5" s="7"/>
      <c r="R5" s="7"/>
      <c r="S5" s="7"/>
      <c r="T5" s="7"/>
    </row>
    <row r="6" spans="1:20" x14ac:dyDescent="0.25">
      <c r="A6" s="424" t="s">
        <v>3</v>
      </c>
      <c r="B6" s="442"/>
      <c r="C6" s="425"/>
      <c r="D6" s="425"/>
      <c r="E6" s="425"/>
      <c r="F6" s="419"/>
      <c r="G6" s="15"/>
      <c r="H6" s="49">
        <v>0</v>
      </c>
      <c r="I6" s="15"/>
      <c r="J6" s="15"/>
      <c r="K6" s="10"/>
      <c r="L6" s="10"/>
      <c r="M6" s="10"/>
      <c r="N6" s="10"/>
      <c r="O6" s="10"/>
      <c r="P6" s="10"/>
      <c r="Q6" s="7"/>
      <c r="R6" s="7"/>
      <c r="S6" s="7"/>
      <c r="T6" s="7"/>
    </row>
    <row r="7" spans="1:20" x14ac:dyDescent="0.25">
      <c r="A7" s="424" t="s">
        <v>4</v>
      </c>
      <c r="B7" s="442"/>
      <c r="C7" s="425"/>
      <c r="D7" s="425"/>
      <c r="E7" s="425"/>
      <c r="F7" s="419"/>
      <c r="G7" s="15"/>
      <c r="H7" s="15"/>
      <c r="I7" s="49">
        <v>7000</v>
      </c>
      <c r="J7" s="15"/>
      <c r="K7" s="10"/>
      <c r="L7" s="10"/>
      <c r="M7" s="10"/>
      <c r="N7" s="10"/>
      <c r="O7" s="10"/>
      <c r="P7" s="10"/>
      <c r="Q7" s="7"/>
      <c r="R7" s="7"/>
      <c r="S7" s="7"/>
      <c r="T7" s="7"/>
    </row>
    <row r="8" spans="1:20" x14ac:dyDescent="0.25">
      <c r="A8" s="424" t="s">
        <v>5</v>
      </c>
      <c r="B8" s="442"/>
      <c r="C8" s="425"/>
      <c r="D8" s="425"/>
      <c r="E8" s="425"/>
      <c r="F8" s="419"/>
      <c r="G8" s="15"/>
      <c r="H8" s="15"/>
      <c r="I8" s="49">
        <v>12820</v>
      </c>
      <c r="J8" s="15"/>
      <c r="K8" s="10"/>
      <c r="L8" s="10"/>
      <c r="M8" s="10"/>
      <c r="N8" s="10"/>
      <c r="O8" s="10"/>
      <c r="P8" s="10"/>
      <c r="Q8" s="7"/>
      <c r="R8" s="7"/>
      <c r="S8" s="7"/>
      <c r="T8" s="7"/>
    </row>
    <row r="9" spans="1:20" x14ac:dyDescent="0.25">
      <c r="A9" s="424" t="s">
        <v>6</v>
      </c>
      <c r="B9" s="442"/>
      <c r="C9" s="425"/>
      <c r="D9" s="425"/>
      <c r="E9" s="425"/>
      <c r="F9" s="419"/>
      <c r="G9" s="15"/>
      <c r="H9" s="15"/>
      <c r="I9" s="49">
        <v>193149</v>
      </c>
      <c r="J9" s="15"/>
      <c r="K9" s="10"/>
      <c r="L9" s="10"/>
      <c r="M9" s="10"/>
      <c r="N9" s="10"/>
      <c r="O9" s="10"/>
      <c r="P9" s="10"/>
      <c r="Q9" s="7"/>
      <c r="R9" s="7"/>
      <c r="S9" s="7"/>
      <c r="T9" s="7"/>
    </row>
    <row r="10" spans="1:20" x14ac:dyDescent="0.25">
      <c r="A10" s="424" t="s">
        <v>7</v>
      </c>
      <c r="B10" s="442"/>
      <c r="C10" s="425"/>
      <c r="D10" s="425"/>
      <c r="E10" s="425"/>
      <c r="F10" s="419"/>
      <c r="G10" s="15"/>
      <c r="H10" s="15"/>
      <c r="I10" s="49"/>
      <c r="J10" s="49">
        <v>7600</v>
      </c>
      <c r="K10" s="10"/>
      <c r="L10" s="10"/>
      <c r="M10" s="10"/>
      <c r="N10" s="10"/>
      <c r="O10" s="10"/>
      <c r="P10" s="10"/>
      <c r="Q10" s="7"/>
      <c r="R10" s="7"/>
      <c r="S10" s="7"/>
      <c r="T10" s="7"/>
    </row>
    <row r="11" spans="1:20" ht="15.75" customHeight="1" x14ac:dyDescent="0.25">
      <c r="A11" s="426" t="s">
        <v>293</v>
      </c>
      <c r="B11" s="441"/>
      <c r="C11" s="427"/>
      <c r="D11" s="427"/>
      <c r="E11" s="427"/>
      <c r="F11" s="428"/>
      <c r="G11" s="16"/>
      <c r="H11" s="83">
        <v>86780</v>
      </c>
      <c r="I11" s="16"/>
      <c r="J11" s="16"/>
      <c r="K11" s="10"/>
      <c r="L11" s="10"/>
      <c r="M11" s="10"/>
      <c r="N11" s="10"/>
      <c r="O11" s="10"/>
      <c r="P11" s="10"/>
      <c r="Q11" s="7"/>
      <c r="R11" s="7"/>
      <c r="S11" s="7"/>
      <c r="T11" s="7"/>
    </row>
    <row r="12" spans="1:20" ht="15.75" customHeight="1" x14ac:dyDescent="0.25">
      <c r="A12" s="429" t="s">
        <v>8</v>
      </c>
      <c r="B12" s="443"/>
      <c r="C12" s="430"/>
      <c r="D12" s="430"/>
      <c r="E12" s="430"/>
      <c r="F12" s="431"/>
      <c r="G12" s="17">
        <f>SUM(G4:G11)+SUM(G15:G111)</f>
        <v>542920</v>
      </c>
      <c r="H12" s="18">
        <f>(SUM(H4:H11)+SUM(H15:H111))</f>
        <v>86780</v>
      </c>
      <c r="I12" s="17">
        <f>SUM(I4:I11)+SUM(I15:I111)</f>
        <v>212969</v>
      </c>
      <c r="J12" s="17">
        <f>SUM(J4:J11)+SUM(J15:J111)</f>
        <v>7600</v>
      </c>
      <c r="K12" s="19">
        <f>-(K16+K22+K24+K28+K31+K38+K46+K55+K36)</f>
        <v>-476857</v>
      </c>
      <c r="L12" s="19">
        <f>-(L16+L22+L24+L28+L31+L38+L46+L55+L36)</f>
        <v>-298604</v>
      </c>
      <c r="M12" s="19">
        <f>-(M16+M22+M24+M28+M31+M38+M46+M55+M36)</f>
        <v>-19070</v>
      </c>
      <c r="N12" s="19">
        <f>-(N16+N22+N24+N28+N31+N38+N46+N55+N36)</f>
        <v>-5211</v>
      </c>
      <c r="O12" s="19">
        <f>-(O16+O22+O24+O28+O31+O38+O46+O55+O36)</f>
        <v>-9100</v>
      </c>
      <c r="P12" s="20">
        <f>SUM(G12:O12)</f>
        <v>41427</v>
      </c>
      <c r="Q12" s="7"/>
      <c r="R12" s="7"/>
      <c r="S12" s="7"/>
      <c r="T12" s="7"/>
    </row>
    <row r="13" spans="1:20" ht="15" customHeight="1" x14ac:dyDescent="0.25">
      <c r="A13" s="21"/>
      <c r="B13" s="22"/>
      <c r="C13" s="22"/>
      <c r="D13" s="23"/>
      <c r="E13" s="24"/>
      <c r="F13" s="25"/>
      <c r="G13" s="432" t="s">
        <v>0</v>
      </c>
      <c r="H13" s="433"/>
      <c r="I13" s="433"/>
      <c r="J13" s="434"/>
      <c r="K13" s="422" t="s">
        <v>9</v>
      </c>
      <c r="L13" s="423"/>
      <c r="M13" s="423"/>
      <c r="N13" s="423"/>
      <c r="O13" s="423"/>
      <c r="P13" s="420" t="s">
        <v>8</v>
      </c>
      <c r="Q13" s="7"/>
      <c r="R13" s="7"/>
      <c r="S13" s="7"/>
      <c r="T13" s="7"/>
    </row>
    <row r="14" spans="1:20" ht="30.75" customHeight="1" x14ac:dyDescent="0.25">
      <c r="A14" s="26" t="s">
        <v>10</v>
      </c>
      <c r="B14" s="26"/>
      <c r="C14" s="26" t="s">
        <v>11</v>
      </c>
      <c r="D14" s="27" t="s">
        <v>12</v>
      </c>
      <c r="E14" s="27" t="s">
        <v>13</v>
      </c>
      <c r="F14" s="28" t="s">
        <v>14</v>
      </c>
      <c r="G14" s="11">
        <v>30</v>
      </c>
      <c r="H14" s="12">
        <v>32</v>
      </c>
      <c r="I14" s="12">
        <v>35</v>
      </c>
      <c r="J14" s="13">
        <v>38</v>
      </c>
      <c r="K14" s="29">
        <v>50</v>
      </c>
      <c r="L14" s="30">
        <v>55</v>
      </c>
      <c r="M14" s="30">
        <v>41</v>
      </c>
      <c r="N14" s="30">
        <v>45</v>
      </c>
      <c r="O14" s="31">
        <v>6</v>
      </c>
      <c r="P14" s="421"/>
      <c r="Q14" s="7"/>
      <c r="R14" s="7"/>
      <c r="S14" s="7"/>
      <c r="T14" s="7"/>
    </row>
    <row r="15" spans="1:20" x14ac:dyDescent="0.25">
      <c r="A15" s="32"/>
      <c r="B15" s="33"/>
      <c r="C15" s="33"/>
      <c r="D15" s="34"/>
      <c r="E15" s="35"/>
      <c r="F15" s="35"/>
      <c r="G15" s="36"/>
      <c r="H15" s="36"/>
      <c r="I15" s="36"/>
      <c r="J15" s="36"/>
      <c r="K15" s="37"/>
      <c r="L15" s="37"/>
      <c r="M15" s="37"/>
      <c r="N15" s="37"/>
      <c r="O15" s="38"/>
      <c r="P15" s="39"/>
      <c r="Q15" s="7"/>
      <c r="R15" s="7"/>
      <c r="S15" s="7"/>
      <c r="T15" s="7"/>
    </row>
    <row r="16" spans="1:20" x14ac:dyDescent="0.25">
      <c r="A16" s="41" t="s">
        <v>15</v>
      </c>
      <c r="B16" s="124"/>
      <c r="C16" s="418" t="s">
        <v>16</v>
      </c>
      <c r="D16" s="419"/>
      <c r="E16" s="42"/>
      <c r="F16" s="42"/>
      <c r="G16" s="43"/>
      <c r="H16" s="43"/>
      <c r="I16" s="43"/>
      <c r="J16" s="43"/>
      <c r="K16" s="43">
        <f>SUM(K17:K21)</f>
        <v>111334</v>
      </c>
      <c r="L16" s="43">
        <f>SUM(L17:L21)</f>
        <v>40596</v>
      </c>
      <c r="M16" s="43">
        <f>SUM(M17:M21)</f>
        <v>0</v>
      </c>
      <c r="N16" s="43">
        <f>SUM(N17:N21)</f>
        <v>3211</v>
      </c>
      <c r="O16" s="44">
        <f>SUM(O17:O21)</f>
        <v>9000</v>
      </c>
      <c r="P16" s="45">
        <f>SUM(K16:O16)</f>
        <v>164141</v>
      </c>
      <c r="Q16" s="7"/>
      <c r="R16" s="7"/>
      <c r="S16" s="7"/>
      <c r="T16" s="7"/>
    </row>
    <row r="17" spans="1:20" x14ac:dyDescent="0.25">
      <c r="A17" s="1"/>
      <c r="B17" s="125" t="s">
        <v>407</v>
      </c>
      <c r="C17" s="57" t="s">
        <v>17</v>
      </c>
      <c r="D17" s="52" t="s">
        <v>127</v>
      </c>
      <c r="E17" s="48"/>
      <c r="F17" s="48"/>
      <c r="G17" s="15"/>
      <c r="H17" s="15"/>
      <c r="I17" s="15"/>
      <c r="J17" s="15"/>
      <c r="K17" s="49">
        <v>8062</v>
      </c>
      <c r="L17" s="49">
        <v>1610</v>
      </c>
      <c r="M17" s="15"/>
      <c r="N17" s="15"/>
      <c r="O17" s="50"/>
      <c r="P17" s="51"/>
    </row>
    <row r="18" spans="1:20" x14ac:dyDescent="0.25">
      <c r="A18" s="46"/>
      <c r="B18" s="57" t="s">
        <v>407</v>
      </c>
      <c r="C18" s="57" t="s">
        <v>19</v>
      </c>
      <c r="D18" s="52" t="s">
        <v>20</v>
      </c>
      <c r="E18" s="48"/>
      <c r="F18" s="48"/>
      <c r="G18" s="15"/>
      <c r="H18" s="15"/>
      <c r="I18" s="15"/>
      <c r="J18" s="15"/>
      <c r="K18" s="49">
        <v>103272</v>
      </c>
      <c r="L18" s="49">
        <v>38986</v>
      </c>
      <c r="M18" s="15"/>
      <c r="N18" s="15"/>
      <c r="O18" s="50"/>
      <c r="P18" s="51"/>
    </row>
    <row r="19" spans="1:20" x14ac:dyDescent="0.25">
      <c r="A19" s="46"/>
      <c r="B19" s="57" t="s">
        <v>407</v>
      </c>
      <c r="C19" s="57" t="s">
        <v>27</v>
      </c>
      <c r="D19" s="52" t="s">
        <v>28</v>
      </c>
      <c r="E19" s="48"/>
      <c r="F19" s="48"/>
      <c r="G19" s="15"/>
      <c r="H19" s="15"/>
      <c r="I19" s="15"/>
      <c r="J19" s="15"/>
      <c r="K19" s="15"/>
      <c r="L19" s="15"/>
      <c r="M19" s="15"/>
      <c r="N19" s="15"/>
      <c r="O19" s="54">
        <v>7000</v>
      </c>
      <c r="P19" s="51"/>
    </row>
    <row r="20" spans="1:20" x14ac:dyDescent="0.25">
      <c r="A20" s="46"/>
      <c r="B20" s="57" t="s">
        <v>407</v>
      </c>
      <c r="C20" s="57" t="s">
        <v>29</v>
      </c>
      <c r="D20" s="52" t="s">
        <v>294</v>
      </c>
      <c r="E20" s="48"/>
      <c r="F20" s="48"/>
      <c r="G20" s="15"/>
      <c r="H20" s="15"/>
      <c r="I20" s="15"/>
      <c r="J20" s="15"/>
      <c r="K20" s="15"/>
      <c r="L20" s="15"/>
      <c r="M20" s="15"/>
      <c r="N20" s="49">
        <v>3211</v>
      </c>
      <c r="O20" s="50"/>
      <c r="P20" s="51"/>
    </row>
    <row r="21" spans="1:20" x14ac:dyDescent="0.25">
      <c r="A21" s="46"/>
      <c r="B21" s="57" t="s">
        <v>407</v>
      </c>
      <c r="C21" s="57" t="s">
        <v>295</v>
      </c>
      <c r="D21" s="52" t="s">
        <v>296</v>
      </c>
      <c r="E21" s="48"/>
      <c r="F21" s="48"/>
      <c r="G21" s="15"/>
      <c r="H21" s="15"/>
      <c r="I21" s="15"/>
      <c r="J21" s="15"/>
      <c r="K21" s="15"/>
      <c r="L21" s="15"/>
      <c r="M21" s="15"/>
      <c r="N21" s="15"/>
      <c r="O21" s="54">
        <v>2000</v>
      </c>
      <c r="P21" s="51"/>
    </row>
    <row r="22" spans="1:20" x14ac:dyDescent="0.25">
      <c r="A22" s="41" t="s">
        <v>31</v>
      </c>
      <c r="B22" s="124" t="s">
        <v>407</v>
      </c>
      <c r="C22" s="418" t="s">
        <v>32</v>
      </c>
      <c r="D22" s="419"/>
      <c r="E22" s="42"/>
      <c r="F22" s="42"/>
      <c r="G22" s="43"/>
      <c r="H22" s="43"/>
      <c r="I22" s="43"/>
      <c r="J22" s="43"/>
      <c r="K22" s="43">
        <f>SUM(K23:K23)</f>
        <v>0</v>
      </c>
      <c r="L22" s="43">
        <f>SUM(L23:L23)</f>
        <v>1150</v>
      </c>
      <c r="M22" s="43">
        <f>SUM(M23:M23)</f>
        <v>0</v>
      </c>
      <c r="N22" s="43">
        <f>SUM(N23:N23)</f>
        <v>0</v>
      </c>
      <c r="O22" s="84"/>
      <c r="P22" s="78">
        <f>SUM(K22:O22)</f>
        <v>1150</v>
      </c>
      <c r="Q22" s="7"/>
      <c r="R22" s="7"/>
      <c r="S22" s="7"/>
      <c r="T22" s="7"/>
    </row>
    <row r="23" spans="1:20" s="79" customFormat="1" x14ac:dyDescent="0.25">
      <c r="A23" s="57"/>
      <c r="B23" s="57" t="s">
        <v>407</v>
      </c>
      <c r="C23" s="85" t="s">
        <v>297</v>
      </c>
      <c r="D23" s="85" t="s">
        <v>298</v>
      </c>
      <c r="E23" s="53"/>
      <c r="F23" s="53"/>
      <c r="G23" s="15"/>
      <c r="H23" s="15"/>
      <c r="I23" s="15"/>
      <c r="J23" s="15"/>
      <c r="K23" s="15"/>
      <c r="L23" s="49">
        <v>1150</v>
      </c>
      <c r="M23" s="15"/>
      <c r="N23" s="43">
        <f>SUM(N24:N24)</f>
        <v>0</v>
      </c>
      <c r="O23" s="50"/>
      <c r="P23" s="51"/>
    </row>
    <row r="24" spans="1:20" s="79" customFormat="1" x14ac:dyDescent="0.25">
      <c r="A24" s="41" t="s">
        <v>35</v>
      </c>
      <c r="B24" s="124" t="s">
        <v>407</v>
      </c>
      <c r="C24" s="418" t="s">
        <v>36</v>
      </c>
      <c r="D24" s="445"/>
      <c r="E24" s="42"/>
      <c r="F24" s="42"/>
      <c r="G24" s="43"/>
      <c r="H24" s="43"/>
      <c r="I24" s="43"/>
      <c r="J24" s="43"/>
      <c r="K24" s="58">
        <f>SUM(K25:K27)</f>
        <v>12042</v>
      </c>
      <c r="L24" s="43">
        <f>SUM(L25:L27)</f>
        <v>42600</v>
      </c>
      <c r="M24" s="43">
        <f>SUM(M25:M27)</f>
        <v>0</v>
      </c>
      <c r="N24" s="43">
        <f>SUM(N25:N27)</f>
        <v>0</v>
      </c>
      <c r="O24" s="44"/>
      <c r="P24" s="78">
        <f>K24+M24+N24+L24</f>
        <v>54642</v>
      </c>
      <c r="Q24" s="7"/>
      <c r="R24" s="7"/>
      <c r="S24" s="7"/>
      <c r="T24" s="7"/>
    </row>
    <row r="25" spans="1:20" s="79" customFormat="1" x14ac:dyDescent="0.25">
      <c r="A25" s="57"/>
      <c r="B25" s="57" t="s">
        <v>407</v>
      </c>
      <c r="C25" s="57" t="s">
        <v>37</v>
      </c>
      <c r="D25" s="52" t="s">
        <v>38</v>
      </c>
      <c r="E25" s="53"/>
      <c r="F25" s="53"/>
      <c r="G25" s="15"/>
      <c r="H25" s="15"/>
      <c r="I25" s="15"/>
      <c r="J25" s="15"/>
      <c r="K25" s="15"/>
      <c r="L25" s="49">
        <v>1000</v>
      </c>
      <c r="M25" s="15"/>
      <c r="N25" s="15"/>
      <c r="O25" s="50"/>
      <c r="P25" s="51"/>
    </row>
    <row r="26" spans="1:20" s="79" customFormat="1" x14ac:dyDescent="0.25">
      <c r="A26" s="57"/>
      <c r="B26" s="57" t="s">
        <v>407</v>
      </c>
      <c r="C26" s="57" t="s">
        <v>39</v>
      </c>
      <c r="D26" s="52" t="s">
        <v>299</v>
      </c>
      <c r="E26" s="53"/>
      <c r="F26" s="53"/>
      <c r="G26" s="15"/>
      <c r="H26" s="15"/>
      <c r="I26" s="15"/>
      <c r="J26" s="15"/>
      <c r="K26" s="15"/>
      <c r="L26" s="49">
        <v>40000</v>
      </c>
      <c r="M26" s="15"/>
      <c r="N26" s="15"/>
      <c r="O26" s="50"/>
      <c r="P26" s="51"/>
    </row>
    <row r="27" spans="1:20" s="79" customFormat="1" x14ac:dyDescent="0.25">
      <c r="A27" s="57"/>
      <c r="B27" s="57" t="s">
        <v>407</v>
      </c>
      <c r="C27" s="57" t="s">
        <v>45</v>
      </c>
      <c r="D27" s="52" t="s">
        <v>300</v>
      </c>
      <c r="E27" s="53"/>
      <c r="F27" s="53"/>
      <c r="G27" s="15"/>
      <c r="H27" s="15"/>
      <c r="I27" s="15"/>
      <c r="J27" s="15"/>
      <c r="K27" s="49">
        <v>12042</v>
      </c>
      <c r="L27" s="49">
        <v>1600</v>
      </c>
      <c r="M27" s="15"/>
      <c r="N27" s="15"/>
      <c r="O27" s="50"/>
      <c r="P27" s="51"/>
    </row>
    <row r="28" spans="1:20" s="79" customFormat="1" x14ac:dyDescent="0.25">
      <c r="A28" s="41" t="s">
        <v>48</v>
      </c>
      <c r="B28" s="124" t="s">
        <v>407</v>
      </c>
      <c r="C28" s="418" t="s">
        <v>49</v>
      </c>
      <c r="D28" s="445"/>
      <c r="E28" s="42"/>
      <c r="F28" s="42"/>
      <c r="G28" s="43"/>
      <c r="H28" s="43"/>
      <c r="I28" s="43"/>
      <c r="J28" s="43"/>
      <c r="K28" s="43">
        <f>SUM(K29:K30)</f>
        <v>8055</v>
      </c>
      <c r="L28" s="43">
        <f>SUM(L29:L30)</f>
        <v>3880</v>
      </c>
      <c r="M28" s="43">
        <f>SUM(M29:M30)</f>
        <v>0</v>
      </c>
      <c r="N28" s="43">
        <f>SUM(N29:N30)</f>
        <v>0</v>
      </c>
      <c r="O28" s="44">
        <f>SUM(O29:O30)</f>
        <v>0</v>
      </c>
      <c r="P28" s="78">
        <f>O28+N28+M28+L28+K28</f>
        <v>11935</v>
      </c>
      <c r="Q28" s="7"/>
      <c r="R28" s="7"/>
      <c r="S28" s="7"/>
      <c r="T28" s="7"/>
    </row>
    <row r="29" spans="1:20" s="79" customFormat="1" x14ac:dyDescent="0.25">
      <c r="A29" s="57"/>
      <c r="B29" s="57" t="s">
        <v>407</v>
      </c>
      <c r="C29" s="69" t="s">
        <v>50</v>
      </c>
      <c r="D29" s="86" t="s">
        <v>301</v>
      </c>
      <c r="E29" s="35"/>
      <c r="F29" s="35"/>
      <c r="G29" s="62"/>
      <c r="H29" s="62"/>
      <c r="I29" s="62"/>
      <c r="J29" s="62"/>
      <c r="K29" s="62"/>
      <c r="L29" s="80">
        <v>1280</v>
      </c>
      <c r="M29" s="62"/>
      <c r="N29" s="62"/>
      <c r="O29" s="63"/>
      <c r="P29" s="78"/>
      <c r="Q29" s="7"/>
      <c r="R29" s="7"/>
      <c r="S29" s="7"/>
      <c r="T29" s="7"/>
    </row>
    <row r="30" spans="1:20" s="79" customFormat="1" x14ac:dyDescent="0.25">
      <c r="A30" s="57"/>
      <c r="B30" s="57" t="s">
        <v>407</v>
      </c>
      <c r="C30" s="69" t="s">
        <v>145</v>
      </c>
      <c r="D30" s="86" t="s">
        <v>302</v>
      </c>
      <c r="E30" s="35"/>
      <c r="F30" s="35"/>
      <c r="G30" s="62"/>
      <c r="H30" s="62"/>
      <c r="I30" s="62"/>
      <c r="J30" s="62"/>
      <c r="K30" s="80">
        <v>8055</v>
      </c>
      <c r="L30" s="80">
        <v>2600</v>
      </c>
      <c r="M30" s="62"/>
      <c r="N30" s="62"/>
      <c r="O30" s="63"/>
      <c r="P30" s="39"/>
      <c r="Q30" s="7"/>
      <c r="R30" s="7"/>
      <c r="S30" s="7"/>
      <c r="T30" s="7"/>
    </row>
    <row r="31" spans="1:20" s="79" customFormat="1" x14ac:dyDescent="0.25">
      <c r="A31" s="41" t="s">
        <v>52</v>
      </c>
      <c r="B31" s="124" t="s">
        <v>407</v>
      </c>
      <c r="C31" s="418" t="s">
        <v>53</v>
      </c>
      <c r="D31" s="445"/>
      <c r="E31" s="42"/>
      <c r="F31" s="42"/>
      <c r="G31" s="43"/>
      <c r="H31" s="43"/>
      <c r="I31" s="43"/>
      <c r="J31" s="43"/>
      <c r="K31" s="43">
        <f t="shared" ref="K31:O31" si="0">SUM(K32:K35)</f>
        <v>4145</v>
      </c>
      <c r="L31" s="43">
        <f t="shared" si="0"/>
        <v>12550</v>
      </c>
      <c r="M31" s="43">
        <f t="shared" si="0"/>
        <v>0</v>
      </c>
      <c r="N31" s="43">
        <f t="shared" si="0"/>
        <v>0</v>
      </c>
      <c r="O31" s="44">
        <f t="shared" si="0"/>
        <v>100</v>
      </c>
      <c r="P31" s="78">
        <f>O31+N31+M31+L31+K31</f>
        <v>16795</v>
      </c>
      <c r="Q31" s="7"/>
      <c r="R31" s="7"/>
      <c r="S31" s="7"/>
      <c r="T31" s="7"/>
    </row>
    <row r="32" spans="1:20" x14ac:dyDescent="0.25">
      <c r="A32" s="46"/>
      <c r="B32" s="57" t="s">
        <v>407</v>
      </c>
      <c r="C32" s="69" t="s">
        <v>303</v>
      </c>
      <c r="D32" s="86" t="s">
        <v>304</v>
      </c>
      <c r="E32" s="35"/>
      <c r="F32" s="35"/>
      <c r="G32" s="62"/>
      <c r="H32" s="62"/>
      <c r="I32" s="62"/>
      <c r="J32" s="62"/>
      <c r="K32" s="62"/>
      <c r="L32" s="80">
        <v>5000</v>
      </c>
      <c r="M32" s="62"/>
      <c r="N32" s="62"/>
      <c r="O32" s="63"/>
      <c r="P32" s="39"/>
      <c r="Q32" s="7"/>
      <c r="R32" s="7"/>
      <c r="S32" s="7"/>
      <c r="T32" s="7"/>
    </row>
    <row r="33" spans="1:20" x14ac:dyDescent="0.25">
      <c r="A33" s="46"/>
      <c r="B33" s="57" t="s">
        <v>407</v>
      </c>
      <c r="C33" s="69" t="s">
        <v>147</v>
      </c>
      <c r="D33" s="86" t="s">
        <v>148</v>
      </c>
      <c r="E33" s="35"/>
      <c r="F33" s="35"/>
      <c r="G33" s="62"/>
      <c r="H33" s="62"/>
      <c r="I33" s="62"/>
      <c r="J33" s="62"/>
      <c r="K33" s="62"/>
      <c r="L33" s="80">
        <v>1500</v>
      </c>
      <c r="M33" s="62"/>
      <c r="N33" s="62"/>
      <c r="O33" s="87">
        <v>100</v>
      </c>
      <c r="P33" s="39"/>
      <c r="Q33" s="7"/>
      <c r="R33" s="7"/>
      <c r="S33" s="7"/>
      <c r="T33" s="7"/>
    </row>
    <row r="34" spans="1:20" x14ac:dyDescent="0.25">
      <c r="A34" s="46"/>
      <c r="B34" s="57" t="s">
        <v>407</v>
      </c>
      <c r="C34" s="69" t="s">
        <v>54</v>
      </c>
      <c r="D34" s="86" t="s">
        <v>55</v>
      </c>
      <c r="E34" s="35"/>
      <c r="F34" s="35"/>
      <c r="G34" s="62"/>
      <c r="H34" s="62"/>
      <c r="I34" s="62"/>
      <c r="J34" s="62"/>
      <c r="K34" s="62"/>
      <c r="L34" s="80">
        <v>5500</v>
      </c>
      <c r="M34" s="62"/>
      <c r="N34" s="62"/>
      <c r="O34" s="63"/>
      <c r="P34" s="39"/>
      <c r="Q34" s="7"/>
      <c r="R34" s="7"/>
      <c r="S34" s="7"/>
      <c r="T34" s="7"/>
    </row>
    <row r="35" spans="1:20" x14ac:dyDescent="0.25">
      <c r="A35" s="46"/>
      <c r="B35" s="57" t="s">
        <v>407</v>
      </c>
      <c r="C35" s="69" t="s">
        <v>56</v>
      </c>
      <c r="D35" s="86" t="s">
        <v>305</v>
      </c>
      <c r="E35" s="35"/>
      <c r="F35" s="35"/>
      <c r="G35" s="62"/>
      <c r="H35" s="62"/>
      <c r="I35" s="62"/>
      <c r="J35" s="62"/>
      <c r="K35" s="80">
        <v>4145</v>
      </c>
      <c r="L35" s="80">
        <v>550</v>
      </c>
      <c r="M35" s="62"/>
      <c r="N35" s="62"/>
      <c r="O35" s="63"/>
      <c r="P35" s="39"/>
      <c r="Q35" s="7"/>
      <c r="R35" s="7"/>
      <c r="S35" s="7"/>
      <c r="T35" s="7"/>
    </row>
    <row r="36" spans="1:20" x14ac:dyDescent="0.25">
      <c r="A36" s="41" t="s">
        <v>60</v>
      </c>
      <c r="B36" s="124" t="s">
        <v>407</v>
      </c>
      <c r="C36" s="418" t="s">
        <v>61</v>
      </c>
      <c r="D36" s="419"/>
      <c r="E36" s="42"/>
      <c r="F36" s="42"/>
      <c r="G36" s="43"/>
      <c r="H36" s="43"/>
      <c r="I36" s="43"/>
      <c r="J36" s="43"/>
      <c r="K36" s="43">
        <f>SUM(K37:K37)</f>
        <v>0</v>
      </c>
      <c r="L36" s="43">
        <f>SUM(L37:L37)</f>
        <v>4000</v>
      </c>
      <c r="M36" s="43">
        <f>SUM(M37:M37)</f>
        <v>0</v>
      </c>
      <c r="N36" s="43">
        <f>SUM(N37:N37)</f>
        <v>0</v>
      </c>
      <c r="O36" s="44">
        <f>SUM(O37:O37)</f>
        <v>0</v>
      </c>
      <c r="P36" s="45">
        <f>O36+N36+M36+L36+K36</f>
        <v>4000</v>
      </c>
      <c r="Q36" s="7"/>
      <c r="R36" s="7"/>
      <c r="S36" s="7"/>
      <c r="T36" s="7"/>
    </row>
    <row r="37" spans="1:20" x14ac:dyDescent="0.25">
      <c r="A37" s="46"/>
      <c r="B37" s="57" t="s">
        <v>407</v>
      </c>
      <c r="C37" s="69" t="s">
        <v>306</v>
      </c>
      <c r="D37" s="66"/>
      <c r="E37" s="35"/>
      <c r="F37" s="35"/>
      <c r="G37" s="62"/>
      <c r="H37" s="62"/>
      <c r="I37" s="62"/>
      <c r="J37" s="62"/>
      <c r="K37" s="62"/>
      <c r="L37" s="80">
        <v>4000</v>
      </c>
      <c r="M37" s="62"/>
      <c r="N37" s="62"/>
      <c r="O37" s="63"/>
      <c r="P37" s="39"/>
      <c r="Q37" s="7"/>
      <c r="R37" s="7"/>
      <c r="S37" s="7"/>
      <c r="T37" s="7"/>
    </row>
    <row r="38" spans="1:20" x14ac:dyDescent="0.25">
      <c r="A38" s="41" t="s">
        <v>62</v>
      </c>
      <c r="B38" s="124" t="s">
        <v>407</v>
      </c>
      <c r="C38" s="418" t="s">
        <v>63</v>
      </c>
      <c r="D38" s="419"/>
      <c r="E38" s="42"/>
      <c r="F38" s="42"/>
      <c r="G38" s="43"/>
      <c r="H38" s="43"/>
      <c r="I38" s="43"/>
      <c r="J38" s="43"/>
      <c r="K38" s="43">
        <f>SUM(K39:K45)</f>
        <v>44499</v>
      </c>
      <c r="L38" s="43">
        <f>SUM(L39:L45)</f>
        <v>59542</v>
      </c>
      <c r="M38" s="43">
        <f>SUM(M39:M45)</f>
        <v>0</v>
      </c>
      <c r="N38" s="43">
        <f>SUM(N39:N45)</f>
        <v>2000</v>
      </c>
      <c r="O38" s="44">
        <f>SUM(O39:O45)</f>
        <v>0</v>
      </c>
      <c r="P38" s="45">
        <f>O38+N38+M38+L38+K38</f>
        <v>106041</v>
      </c>
      <c r="Q38" s="7"/>
      <c r="R38" s="7"/>
      <c r="S38" s="7"/>
      <c r="T38" s="7"/>
    </row>
    <row r="39" spans="1:20" x14ac:dyDescent="0.25">
      <c r="A39" s="46"/>
      <c r="B39" s="57" t="s">
        <v>407</v>
      </c>
      <c r="C39" s="64">
        <v>8102</v>
      </c>
      <c r="D39" s="64" t="s">
        <v>307</v>
      </c>
      <c r="E39" s="40"/>
      <c r="F39" s="35"/>
      <c r="G39" s="62"/>
      <c r="H39" s="62"/>
      <c r="I39" s="62"/>
      <c r="J39" s="62"/>
      <c r="K39" s="80">
        <v>3554</v>
      </c>
      <c r="L39" s="80">
        <v>16175</v>
      </c>
      <c r="M39" s="62"/>
      <c r="N39" s="62"/>
      <c r="O39" s="63"/>
      <c r="P39" s="39"/>
      <c r="Q39" s="7"/>
      <c r="R39" s="7"/>
      <c r="S39" s="7"/>
      <c r="T39" s="7"/>
    </row>
    <row r="40" spans="1:20" x14ac:dyDescent="0.25">
      <c r="A40" s="46"/>
      <c r="B40" s="57" t="s">
        <v>407</v>
      </c>
      <c r="C40" s="64">
        <v>8106</v>
      </c>
      <c r="D40" s="64" t="s">
        <v>308</v>
      </c>
      <c r="E40" s="40"/>
      <c r="F40" s="35"/>
      <c r="G40" s="62"/>
      <c r="H40" s="62"/>
      <c r="I40" s="62"/>
      <c r="J40" s="62"/>
      <c r="K40" s="62"/>
      <c r="L40" s="80">
        <v>1900</v>
      </c>
      <c r="M40" s="62"/>
      <c r="N40" s="62"/>
      <c r="O40" s="63"/>
      <c r="P40" s="39"/>
      <c r="Q40" s="7"/>
      <c r="R40" s="7"/>
      <c r="S40" s="7"/>
      <c r="T40" s="7"/>
    </row>
    <row r="41" spans="1:20" x14ac:dyDescent="0.25">
      <c r="A41" s="46"/>
      <c r="B41" s="57" t="s">
        <v>407</v>
      </c>
      <c r="C41" s="64">
        <v>8107</v>
      </c>
      <c r="D41" s="64" t="s">
        <v>309</v>
      </c>
      <c r="E41" s="40"/>
      <c r="F41" s="35"/>
      <c r="G41" s="62"/>
      <c r="H41" s="62"/>
      <c r="I41" s="62"/>
      <c r="J41" s="62"/>
      <c r="K41" s="80">
        <v>10450</v>
      </c>
      <c r="L41" s="80">
        <v>1138</v>
      </c>
      <c r="M41" s="62"/>
      <c r="N41" s="62"/>
      <c r="O41" s="63"/>
      <c r="P41" s="39"/>
      <c r="Q41" s="7"/>
      <c r="R41" s="7"/>
      <c r="S41" s="7"/>
      <c r="T41" s="7"/>
    </row>
    <row r="42" spans="1:20" x14ac:dyDescent="0.25">
      <c r="A42" s="46"/>
      <c r="B42" s="57" t="s">
        <v>407</v>
      </c>
      <c r="C42" s="64">
        <v>8109</v>
      </c>
      <c r="D42" s="64" t="s">
        <v>310</v>
      </c>
      <c r="E42" s="40"/>
      <c r="F42" s="35"/>
      <c r="G42" s="62"/>
      <c r="H42" s="62"/>
      <c r="I42" s="62"/>
      <c r="J42" s="62"/>
      <c r="K42" s="62"/>
      <c r="L42" s="80">
        <v>7341</v>
      </c>
      <c r="M42" s="62"/>
      <c r="N42" s="62"/>
      <c r="O42" s="63"/>
      <c r="P42" s="39"/>
      <c r="Q42" s="7"/>
      <c r="R42" s="7"/>
      <c r="S42" s="7"/>
      <c r="T42" s="7"/>
    </row>
    <row r="43" spans="1:20" x14ac:dyDescent="0.25">
      <c r="A43" s="46"/>
      <c r="B43" s="57" t="s">
        <v>407</v>
      </c>
      <c r="C43" s="64">
        <v>8201</v>
      </c>
      <c r="D43" s="64" t="s">
        <v>311</v>
      </c>
      <c r="E43" s="40"/>
      <c r="F43" s="35"/>
      <c r="G43" s="62"/>
      <c r="H43" s="62"/>
      <c r="I43" s="62"/>
      <c r="J43" s="62"/>
      <c r="K43" s="80">
        <v>11817</v>
      </c>
      <c r="L43" s="80">
        <v>10066</v>
      </c>
      <c r="M43" s="62"/>
      <c r="N43" s="62"/>
      <c r="O43" s="63"/>
      <c r="P43" s="39"/>
      <c r="Q43" s="7"/>
      <c r="R43" s="7"/>
      <c r="S43" s="7"/>
      <c r="T43" s="7"/>
    </row>
    <row r="44" spans="1:20" x14ac:dyDescent="0.25">
      <c r="A44" s="46"/>
      <c r="B44" s="57" t="s">
        <v>407</v>
      </c>
      <c r="C44" s="64">
        <v>8202</v>
      </c>
      <c r="D44" s="64" t="s">
        <v>312</v>
      </c>
      <c r="E44" s="40"/>
      <c r="F44" s="35"/>
      <c r="G44" s="62"/>
      <c r="H44" s="62"/>
      <c r="I44" s="62"/>
      <c r="J44" s="62"/>
      <c r="K44" s="80">
        <v>18678</v>
      </c>
      <c r="L44" s="80">
        <v>22922</v>
      </c>
      <c r="M44" s="62"/>
      <c r="N44" s="62"/>
      <c r="O44" s="63"/>
      <c r="P44" s="39"/>
      <c r="Q44" s="7"/>
      <c r="R44" s="7"/>
      <c r="S44" s="7"/>
      <c r="T44" s="7"/>
    </row>
    <row r="45" spans="1:20" x14ac:dyDescent="0.25">
      <c r="A45" s="46"/>
      <c r="B45" s="57" t="s">
        <v>407</v>
      </c>
      <c r="C45" s="64">
        <v>8209</v>
      </c>
      <c r="D45" s="64" t="s">
        <v>313</v>
      </c>
      <c r="E45" s="40"/>
      <c r="F45" s="35"/>
      <c r="G45" s="62"/>
      <c r="H45" s="62"/>
      <c r="I45" s="62"/>
      <c r="J45" s="62"/>
      <c r="K45" s="62"/>
      <c r="L45" s="62"/>
      <c r="M45" s="62"/>
      <c r="N45" s="80">
        <v>2000</v>
      </c>
      <c r="O45" s="63"/>
      <c r="P45" s="39"/>
      <c r="Q45" s="7"/>
      <c r="R45" s="7"/>
      <c r="S45" s="7"/>
      <c r="T45" s="7"/>
    </row>
    <row r="46" spans="1:20" x14ac:dyDescent="0.25">
      <c r="A46" s="41" t="s">
        <v>82</v>
      </c>
      <c r="B46" s="124" t="s">
        <v>407</v>
      </c>
      <c r="C46" s="418" t="s">
        <v>83</v>
      </c>
      <c r="D46" s="419"/>
      <c r="E46" s="42"/>
      <c r="F46" s="42"/>
      <c r="G46" s="43"/>
      <c r="H46" s="43"/>
      <c r="I46" s="43"/>
      <c r="J46" s="43"/>
      <c r="K46" s="43">
        <f>SUM(K47:K54)</f>
        <v>295782</v>
      </c>
      <c r="L46" s="43">
        <f>SUM(L47:L54)</f>
        <v>126876</v>
      </c>
      <c r="M46" s="43">
        <f>SUM(M47:M54)</f>
        <v>1500</v>
      </c>
      <c r="N46" s="43">
        <f>SUM(N47:N56)</f>
        <v>0</v>
      </c>
      <c r="O46" s="44">
        <f>SUM(O47:O56)</f>
        <v>0</v>
      </c>
      <c r="P46" s="45">
        <f>O46+N46+M46+L46+K46</f>
        <v>424158</v>
      </c>
      <c r="Q46" s="7"/>
      <c r="R46" s="7"/>
      <c r="S46" s="7"/>
      <c r="T46" s="7"/>
    </row>
    <row r="47" spans="1:20" x14ac:dyDescent="0.25">
      <c r="A47" s="46"/>
      <c r="B47" s="119" t="s">
        <v>407</v>
      </c>
      <c r="C47" s="70" t="s">
        <v>84</v>
      </c>
      <c r="D47" s="52" t="s">
        <v>314</v>
      </c>
      <c r="E47" s="48"/>
      <c r="F47" s="48"/>
      <c r="G47" s="15"/>
      <c r="H47" s="15"/>
      <c r="I47" s="15"/>
      <c r="J47" s="15"/>
      <c r="K47" s="49">
        <v>91455</v>
      </c>
      <c r="L47" s="49">
        <v>44180</v>
      </c>
      <c r="M47" s="15"/>
      <c r="N47" s="15"/>
      <c r="O47" s="50"/>
      <c r="P47" s="51"/>
    </row>
    <row r="48" spans="1:20" x14ac:dyDescent="0.25">
      <c r="A48" s="46"/>
      <c r="B48" s="119" t="s">
        <v>407</v>
      </c>
      <c r="C48" s="70" t="s">
        <v>315</v>
      </c>
      <c r="D48" s="52" t="s">
        <v>316</v>
      </c>
      <c r="E48" s="48"/>
      <c r="F48" s="48"/>
      <c r="G48" s="15"/>
      <c r="H48" s="15"/>
      <c r="I48" s="15"/>
      <c r="J48" s="15"/>
      <c r="K48" s="49">
        <v>49890</v>
      </c>
      <c r="L48" s="49">
        <v>42521</v>
      </c>
      <c r="M48" s="15"/>
      <c r="N48" s="15"/>
      <c r="O48" s="50"/>
      <c r="P48" s="51"/>
    </row>
    <row r="49" spans="1:20" x14ac:dyDescent="0.25">
      <c r="A49" s="46"/>
      <c r="B49" s="119" t="s">
        <v>407</v>
      </c>
      <c r="C49" s="70" t="s">
        <v>317</v>
      </c>
      <c r="D49" s="52" t="s">
        <v>318</v>
      </c>
      <c r="E49" s="48"/>
      <c r="F49" s="48"/>
      <c r="G49" s="15"/>
      <c r="H49" s="15"/>
      <c r="I49" s="15"/>
      <c r="J49" s="15"/>
      <c r="K49" s="49">
        <v>146397</v>
      </c>
      <c r="L49" s="49">
        <v>4127</v>
      </c>
      <c r="M49" s="15"/>
      <c r="N49" s="15"/>
      <c r="O49" s="50"/>
      <c r="P49" s="51"/>
    </row>
    <row r="50" spans="1:20" x14ac:dyDescent="0.25">
      <c r="A50" s="46"/>
      <c r="B50" s="119" t="s">
        <v>407</v>
      </c>
      <c r="C50" s="70" t="s">
        <v>319</v>
      </c>
      <c r="D50" s="52" t="s">
        <v>320</v>
      </c>
      <c r="E50" s="48"/>
      <c r="F50" s="48"/>
      <c r="G50" s="15"/>
      <c r="H50" s="15"/>
      <c r="I50" s="15"/>
      <c r="J50" s="15"/>
      <c r="K50" s="15"/>
      <c r="L50" s="49">
        <v>8000</v>
      </c>
      <c r="M50" s="15"/>
      <c r="N50" s="15"/>
      <c r="O50" s="50"/>
      <c r="P50" s="51"/>
    </row>
    <row r="51" spans="1:20" x14ac:dyDescent="0.25">
      <c r="A51" s="46"/>
      <c r="B51" s="119" t="s">
        <v>407</v>
      </c>
      <c r="C51" s="70" t="s">
        <v>90</v>
      </c>
      <c r="D51" s="52" t="s">
        <v>321</v>
      </c>
      <c r="E51" s="48"/>
      <c r="F51" s="48"/>
      <c r="G51" s="15"/>
      <c r="H51" s="15"/>
      <c r="I51" s="15"/>
      <c r="J51" s="15"/>
      <c r="K51" s="15"/>
      <c r="L51" s="49">
        <v>6240</v>
      </c>
      <c r="M51" s="15"/>
      <c r="N51" s="15"/>
      <c r="O51" s="50"/>
      <c r="P51" s="51"/>
    </row>
    <row r="52" spans="1:20" x14ac:dyDescent="0.25">
      <c r="A52" s="46"/>
      <c r="B52" s="119" t="s">
        <v>407</v>
      </c>
      <c r="C52" s="70" t="s">
        <v>322</v>
      </c>
      <c r="D52" s="52" t="s">
        <v>323</v>
      </c>
      <c r="E52" s="48"/>
      <c r="F52" s="48"/>
      <c r="G52" s="15"/>
      <c r="H52" s="15"/>
      <c r="I52" s="15"/>
      <c r="J52" s="15"/>
      <c r="K52" s="15"/>
      <c r="L52" s="49">
        <v>1500</v>
      </c>
      <c r="M52" s="15"/>
      <c r="N52" s="15"/>
      <c r="O52" s="50"/>
      <c r="P52" s="51"/>
    </row>
    <row r="53" spans="1:20" x14ac:dyDescent="0.25">
      <c r="A53" s="46"/>
      <c r="B53" s="119" t="s">
        <v>407</v>
      </c>
      <c r="C53" s="70" t="s">
        <v>98</v>
      </c>
      <c r="D53" s="52" t="s">
        <v>99</v>
      </c>
      <c r="E53" s="48"/>
      <c r="F53" s="48"/>
      <c r="G53" s="15"/>
      <c r="H53" s="15"/>
      <c r="I53" s="15"/>
      <c r="J53" s="15"/>
      <c r="K53" s="15"/>
      <c r="L53" s="49">
        <v>5000</v>
      </c>
      <c r="M53" s="49">
        <v>1500</v>
      </c>
      <c r="N53" s="15"/>
      <c r="O53" s="50"/>
      <c r="P53" s="51"/>
    </row>
    <row r="54" spans="1:20" x14ac:dyDescent="0.25">
      <c r="A54" s="46"/>
      <c r="B54" s="119" t="s">
        <v>407</v>
      </c>
      <c r="C54" s="70" t="s">
        <v>100</v>
      </c>
      <c r="D54" s="52" t="s">
        <v>101</v>
      </c>
      <c r="E54" s="48"/>
      <c r="F54" s="48"/>
      <c r="G54" s="15"/>
      <c r="H54" s="15"/>
      <c r="I54" s="15"/>
      <c r="J54" s="15"/>
      <c r="K54" s="49">
        <v>8040</v>
      </c>
      <c r="L54" s="49">
        <v>15308</v>
      </c>
      <c r="M54" s="15"/>
      <c r="N54" s="15"/>
      <c r="O54" s="50"/>
      <c r="P54" s="51"/>
    </row>
    <row r="55" spans="1:20" x14ac:dyDescent="0.25">
      <c r="A55" s="41" t="s">
        <v>104</v>
      </c>
      <c r="B55" s="124" t="s">
        <v>407</v>
      </c>
      <c r="C55" s="418" t="s">
        <v>105</v>
      </c>
      <c r="D55" s="419"/>
      <c r="E55" s="42"/>
      <c r="F55" s="42"/>
      <c r="G55" s="43"/>
      <c r="H55" s="43"/>
      <c r="I55" s="43"/>
      <c r="J55" s="43"/>
      <c r="K55" s="43">
        <f>SUM(K56:K60)</f>
        <v>1000</v>
      </c>
      <c r="L55" s="43">
        <f>SUM(L56:L61)</f>
        <v>7410</v>
      </c>
      <c r="M55" s="43">
        <f t="shared" ref="M55:O55" si="1">SUM(M56:M60)</f>
        <v>17570</v>
      </c>
      <c r="N55" s="43">
        <f t="shared" si="1"/>
        <v>0</v>
      </c>
      <c r="O55" s="44">
        <f t="shared" si="1"/>
        <v>0</v>
      </c>
      <c r="P55" s="45">
        <f>O55+N55+M55+L55+K55</f>
        <v>25980</v>
      </c>
      <c r="Q55" s="7"/>
      <c r="R55" s="7"/>
      <c r="S55" s="7"/>
      <c r="T55" s="7"/>
    </row>
    <row r="56" spans="1:20" x14ac:dyDescent="0.25">
      <c r="A56" s="46"/>
      <c r="B56" s="57" t="s">
        <v>407</v>
      </c>
      <c r="C56" s="57" t="s">
        <v>106</v>
      </c>
      <c r="D56" s="52" t="s">
        <v>324</v>
      </c>
      <c r="E56" s="48"/>
      <c r="F56" s="48"/>
      <c r="G56" s="15"/>
      <c r="H56" s="15"/>
      <c r="I56" s="15"/>
      <c r="J56" s="15"/>
      <c r="K56" s="49">
        <v>1000</v>
      </c>
      <c r="L56" s="15"/>
      <c r="M56" s="49">
        <v>2500</v>
      </c>
      <c r="N56" s="15"/>
      <c r="O56" s="50"/>
      <c r="P56" s="51"/>
    </row>
    <row r="57" spans="1:20" x14ac:dyDescent="0.25">
      <c r="A57" s="46"/>
      <c r="B57" s="57" t="s">
        <v>407</v>
      </c>
      <c r="C57" s="57" t="s">
        <v>112</v>
      </c>
      <c r="D57" s="52" t="s">
        <v>325</v>
      </c>
      <c r="E57" s="48"/>
      <c r="F57" s="48"/>
      <c r="G57" s="15"/>
      <c r="H57" s="15"/>
      <c r="I57" s="15"/>
      <c r="J57" s="15"/>
      <c r="K57" s="15"/>
      <c r="L57" s="49">
        <v>4000</v>
      </c>
      <c r="M57" s="15"/>
      <c r="N57" s="15"/>
      <c r="O57" s="50"/>
      <c r="P57" s="51"/>
    </row>
    <row r="58" spans="1:20" x14ac:dyDescent="0.25">
      <c r="A58" s="46"/>
      <c r="B58" s="57" t="s">
        <v>407</v>
      </c>
      <c r="C58" s="57" t="s">
        <v>115</v>
      </c>
      <c r="D58" s="52" t="s">
        <v>326</v>
      </c>
      <c r="E58" s="48"/>
      <c r="F58" s="48"/>
      <c r="G58" s="15"/>
      <c r="H58" s="15"/>
      <c r="I58" s="15"/>
      <c r="J58" s="15"/>
      <c r="K58" s="15"/>
      <c r="L58" s="15"/>
      <c r="M58" s="49">
        <v>4400</v>
      </c>
      <c r="N58" s="15"/>
      <c r="O58" s="50"/>
      <c r="P58" s="51"/>
    </row>
    <row r="59" spans="1:20" x14ac:dyDescent="0.25">
      <c r="A59" s="46"/>
      <c r="B59" s="57" t="s">
        <v>407</v>
      </c>
      <c r="C59" s="57" t="s">
        <v>119</v>
      </c>
      <c r="D59" s="52" t="s">
        <v>327</v>
      </c>
      <c r="E59" s="48"/>
      <c r="F59" s="48"/>
      <c r="G59" s="15"/>
      <c r="H59" s="15"/>
      <c r="I59" s="15"/>
      <c r="J59" s="15"/>
      <c r="K59" s="15"/>
      <c r="L59" s="15"/>
      <c r="M59" s="49">
        <v>10000</v>
      </c>
      <c r="N59" s="15"/>
      <c r="O59" s="50"/>
      <c r="P59" s="51"/>
    </row>
    <row r="60" spans="1:20" ht="15.75" customHeight="1" x14ac:dyDescent="0.25">
      <c r="A60" s="46"/>
      <c r="B60" s="57" t="s">
        <v>407</v>
      </c>
      <c r="C60" s="57" t="s">
        <v>121</v>
      </c>
      <c r="D60" s="52" t="s">
        <v>122</v>
      </c>
      <c r="E60" s="52"/>
      <c r="F60" s="52"/>
      <c r="G60" s="52"/>
      <c r="H60" s="52"/>
      <c r="I60" s="52"/>
      <c r="J60" s="52"/>
      <c r="K60" s="52"/>
      <c r="L60" s="52"/>
      <c r="M60" s="52">
        <v>670</v>
      </c>
      <c r="N60" s="52"/>
      <c r="O60" s="52"/>
      <c r="P60" s="52"/>
    </row>
    <row r="61" spans="1:20" x14ac:dyDescent="0.25">
      <c r="A61" s="46"/>
      <c r="B61" s="57" t="s">
        <v>407</v>
      </c>
      <c r="C61" s="57" t="s">
        <v>123</v>
      </c>
      <c r="D61" s="52" t="s">
        <v>328</v>
      </c>
      <c r="E61" s="52"/>
      <c r="F61" s="52"/>
      <c r="G61" s="52"/>
      <c r="H61" s="52"/>
      <c r="I61" s="52"/>
      <c r="J61" s="52"/>
      <c r="K61" s="52"/>
      <c r="L61" s="52">
        <v>3410</v>
      </c>
      <c r="M61" s="52"/>
      <c r="N61" s="52"/>
      <c r="O61" s="52"/>
      <c r="P61" s="52"/>
    </row>
    <row r="62" spans="1:20" x14ac:dyDescent="0.25">
      <c r="A62" s="1"/>
      <c r="B62" s="1"/>
      <c r="C62" s="1"/>
      <c r="D62" s="2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5"/>
    </row>
    <row r="63" spans="1:20" x14ac:dyDescent="0.25">
      <c r="A63" s="1"/>
      <c r="B63" s="1"/>
      <c r="C63" s="1"/>
      <c r="D63" s="2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5"/>
    </row>
    <row r="64" spans="1:20" x14ac:dyDescent="0.25">
      <c r="A64" s="1"/>
      <c r="B64" s="1"/>
      <c r="C64" s="1"/>
      <c r="D64" s="2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5"/>
    </row>
    <row r="65" spans="1:16" x14ac:dyDescent="0.25">
      <c r="A65" s="1"/>
      <c r="B65" s="1"/>
      <c r="C65" s="1"/>
      <c r="D65" s="2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5"/>
    </row>
    <row r="66" spans="1:16" x14ac:dyDescent="0.25">
      <c r="A66" s="1"/>
      <c r="B66" s="1"/>
      <c r="C66" s="1"/>
      <c r="D66" s="2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5"/>
    </row>
    <row r="67" spans="1:16" x14ac:dyDescent="0.25">
      <c r="A67" s="1"/>
      <c r="B67" s="1"/>
      <c r="C67" s="1"/>
      <c r="D67" s="2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5"/>
    </row>
    <row r="68" spans="1:16" x14ac:dyDescent="0.25">
      <c r="A68" s="1"/>
      <c r="B68" s="1"/>
      <c r="C68" s="1"/>
      <c r="D68" s="2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5"/>
    </row>
    <row r="69" spans="1:16" x14ac:dyDescent="0.25">
      <c r="A69" s="1"/>
      <c r="B69" s="1"/>
      <c r="C69" s="1"/>
      <c r="D69" s="2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5"/>
    </row>
    <row r="70" spans="1:16" x14ac:dyDescent="0.25">
      <c r="A70" s="1"/>
      <c r="B70" s="1"/>
      <c r="C70" s="1"/>
      <c r="D70" s="2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5"/>
    </row>
    <row r="71" spans="1:16" x14ac:dyDescent="0.25">
      <c r="A71" s="1"/>
      <c r="B71" s="1"/>
      <c r="C71" s="1"/>
      <c r="D71" s="2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5"/>
    </row>
    <row r="72" spans="1:16" x14ac:dyDescent="0.25">
      <c r="A72" s="1"/>
      <c r="B72" s="1"/>
      <c r="C72" s="1"/>
      <c r="D72" s="2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5"/>
    </row>
    <row r="73" spans="1:16" x14ac:dyDescent="0.25">
      <c r="A73" s="1"/>
      <c r="B73" s="1"/>
      <c r="C73" s="1"/>
      <c r="D73" s="2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5"/>
    </row>
    <row r="74" spans="1:16" x14ac:dyDescent="0.25">
      <c r="A74" s="1"/>
      <c r="B74" s="1"/>
      <c r="C74" s="1"/>
      <c r="D74" s="2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5"/>
    </row>
    <row r="75" spans="1:16" x14ac:dyDescent="0.25">
      <c r="A75" s="1"/>
      <c r="B75" s="1"/>
      <c r="C75" s="1"/>
      <c r="D75" s="2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5"/>
    </row>
    <row r="76" spans="1:16" x14ac:dyDescent="0.25">
      <c r="A76" s="1"/>
      <c r="B76" s="1"/>
      <c r="C76" s="1"/>
      <c r="D76" s="2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5"/>
    </row>
    <row r="77" spans="1:16" x14ac:dyDescent="0.25">
      <c r="A77" s="1"/>
      <c r="B77" s="1"/>
      <c r="C77" s="1"/>
      <c r="D77" s="2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5"/>
    </row>
    <row r="78" spans="1:16" x14ac:dyDescent="0.25">
      <c r="A78" s="1"/>
      <c r="B78" s="1"/>
      <c r="C78" s="1"/>
      <c r="D78" s="2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5"/>
    </row>
    <row r="79" spans="1:16" x14ac:dyDescent="0.25">
      <c r="A79" s="1"/>
      <c r="B79" s="1"/>
      <c r="C79" s="1"/>
      <c r="D79" s="2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5"/>
    </row>
    <row r="80" spans="1:16" x14ac:dyDescent="0.25">
      <c r="A80" s="1"/>
      <c r="B80" s="1"/>
      <c r="C80" s="1"/>
      <c r="D80" s="2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5"/>
    </row>
    <row r="81" spans="1:16" x14ac:dyDescent="0.25">
      <c r="A81" s="1"/>
      <c r="B81" s="1"/>
      <c r="C81" s="1"/>
      <c r="D81" s="2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5"/>
    </row>
    <row r="82" spans="1:16" x14ac:dyDescent="0.25">
      <c r="A82" s="1"/>
      <c r="B82" s="1"/>
      <c r="C82" s="1"/>
      <c r="D82" s="2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5"/>
    </row>
    <row r="83" spans="1:16" x14ac:dyDescent="0.25">
      <c r="A83" s="1"/>
      <c r="B83" s="1"/>
      <c r="C83" s="1"/>
      <c r="D83" s="2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5"/>
    </row>
    <row r="84" spans="1:16" x14ac:dyDescent="0.25">
      <c r="A84" s="1"/>
      <c r="B84" s="1"/>
      <c r="C84" s="1"/>
      <c r="D84" s="2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5"/>
    </row>
    <row r="85" spans="1:16" x14ac:dyDescent="0.25">
      <c r="A85" s="1"/>
      <c r="B85" s="1"/>
      <c r="C85" s="1"/>
      <c r="D85" s="2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5"/>
    </row>
    <row r="86" spans="1:16" x14ac:dyDescent="0.25">
      <c r="A86" s="1"/>
      <c r="B86" s="1"/>
      <c r="C86" s="1"/>
      <c r="D86" s="2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5"/>
    </row>
    <row r="87" spans="1:16" x14ac:dyDescent="0.25">
      <c r="A87" s="1"/>
      <c r="B87" s="1"/>
      <c r="C87" s="1"/>
      <c r="D87" s="2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5"/>
    </row>
    <row r="88" spans="1:16" x14ac:dyDescent="0.25">
      <c r="A88" s="1"/>
      <c r="B88" s="1"/>
      <c r="C88" s="1"/>
      <c r="D88" s="2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5"/>
    </row>
    <row r="89" spans="1:16" x14ac:dyDescent="0.25">
      <c r="A89" s="1"/>
      <c r="B89" s="1"/>
      <c r="C89" s="1"/>
      <c r="D89" s="2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5"/>
    </row>
    <row r="90" spans="1:16" x14ac:dyDescent="0.25">
      <c r="A90" s="1"/>
      <c r="B90" s="1"/>
      <c r="C90" s="1"/>
      <c r="D90" s="2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5"/>
    </row>
    <row r="91" spans="1:16" x14ac:dyDescent="0.25">
      <c r="A91" s="1"/>
      <c r="B91" s="1"/>
      <c r="C91" s="1"/>
      <c r="D91" s="2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5"/>
    </row>
    <row r="92" spans="1:16" x14ac:dyDescent="0.25">
      <c r="A92" s="1"/>
      <c r="B92" s="1"/>
      <c r="C92" s="1"/>
      <c r="D92" s="2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5"/>
    </row>
    <row r="93" spans="1:16" x14ac:dyDescent="0.25">
      <c r="A93" s="1"/>
      <c r="B93" s="1"/>
      <c r="C93" s="1"/>
      <c r="D93" s="2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5"/>
    </row>
    <row r="94" spans="1:16" x14ac:dyDescent="0.25">
      <c r="A94" s="1"/>
      <c r="B94" s="1"/>
      <c r="C94" s="1"/>
      <c r="D94" s="2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5"/>
    </row>
    <row r="95" spans="1:16" x14ac:dyDescent="0.25">
      <c r="A95" s="1"/>
      <c r="B95" s="1"/>
      <c r="C95" s="1"/>
      <c r="D95" s="2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5"/>
    </row>
    <row r="96" spans="1:16" x14ac:dyDescent="0.25">
      <c r="A96" s="1"/>
      <c r="B96" s="1"/>
      <c r="C96" s="1"/>
      <c r="D96" s="2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5"/>
    </row>
    <row r="97" spans="1:16" x14ac:dyDescent="0.25">
      <c r="A97" s="1"/>
      <c r="B97" s="1"/>
      <c r="C97" s="1"/>
      <c r="D97" s="2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5"/>
    </row>
    <row r="98" spans="1:16" x14ac:dyDescent="0.25">
      <c r="A98" s="1"/>
      <c r="B98" s="1"/>
      <c r="C98" s="1"/>
      <c r="D98" s="2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5"/>
    </row>
    <row r="99" spans="1:16" x14ac:dyDescent="0.25">
      <c r="A99" s="1"/>
      <c r="B99" s="1"/>
      <c r="C99" s="1"/>
      <c r="D99" s="2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5"/>
    </row>
    <row r="100" spans="1:16" x14ac:dyDescent="0.25">
      <c r="A100" s="1"/>
      <c r="B100" s="1"/>
      <c r="C100" s="1"/>
      <c r="D100" s="2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5"/>
    </row>
    <row r="101" spans="1:16" x14ac:dyDescent="0.25">
      <c r="A101" s="1"/>
      <c r="B101" s="1"/>
      <c r="C101" s="1"/>
      <c r="D101" s="2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5"/>
    </row>
    <row r="102" spans="1:16" x14ac:dyDescent="0.25">
      <c r="A102" s="1"/>
      <c r="B102" s="1"/>
      <c r="C102" s="1"/>
      <c r="D102" s="2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5"/>
    </row>
    <row r="103" spans="1:16" x14ac:dyDescent="0.25">
      <c r="A103" s="1"/>
      <c r="B103" s="1"/>
      <c r="C103" s="1"/>
      <c r="D103" s="2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5"/>
    </row>
    <row r="104" spans="1:16" x14ac:dyDescent="0.25">
      <c r="A104" s="1"/>
      <c r="B104" s="1"/>
      <c r="C104" s="1"/>
      <c r="D104" s="2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5"/>
    </row>
    <row r="105" spans="1:16" x14ac:dyDescent="0.25">
      <c r="A105" s="1"/>
      <c r="B105" s="1"/>
      <c r="C105" s="1"/>
      <c r="D105" s="2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5"/>
    </row>
    <row r="106" spans="1:16" x14ac:dyDescent="0.25">
      <c r="A106" s="1"/>
      <c r="B106" s="1"/>
      <c r="C106" s="1"/>
      <c r="D106" s="2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5"/>
    </row>
    <row r="107" spans="1:16" x14ac:dyDescent="0.25">
      <c r="A107" s="1"/>
      <c r="B107" s="1"/>
      <c r="C107" s="1"/>
      <c r="D107" s="2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5"/>
    </row>
    <row r="108" spans="1:16" x14ac:dyDescent="0.25">
      <c r="A108" s="1"/>
      <c r="B108" s="1"/>
      <c r="C108" s="1"/>
      <c r="D108" s="2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5"/>
    </row>
    <row r="109" spans="1:16" x14ac:dyDescent="0.25">
      <c r="A109" s="1"/>
      <c r="B109" s="1"/>
      <c r="C109" s="1"/>
      <c r="D109" s="2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5"/>
    </row>
    <row r="110" spans="1:16" x14ac:dyDescent="0.25">
      <c r="A110" s="1"/>
      <c r="B110" s="1"/>
      <c r="C110" s="1"/>
      <c r="D110" s="2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5"/>
    </row>
    <row r="111" spans="1:16" x14ac:dyDescent="0.25">
      <c r="A111" s="1"/>
      <c r="B111" s="1"/>
      <c r="C111" s="1"/>
      <c r="D111" s="2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5"/>
    </row>
    <row r="112" spans="1:16" x14ac:dyDescent="0.25">
      <c r="A112" s="1"/>
      <c r="B112" s="1"/>
      <c r="C112" s="1"/>
      <c r="D112" s="2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5"/>
    </row>
    <row r="113" spans="1:16" x14ac:dyDescent="0.25">
      <c r="A113" s="1"/>
      <c r="B113" s="1"/>
      <c r="C113" s="1"/>
      <c r="D113" s="2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5"/>
    </row>
    <row r="114" spans="1:16" x14ac:dyDescent="0.25">
      <c r="A114" s="1"/>
      <c r="B114" s="1"/>
      <c r="C114" s="1"/>
      <c r="D114" s="2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5"/>
    </row>
    <row r="115" spans="1:16" x14ac:dyDescent="0.25">
      <c r="A115" s="1"/>
      <c r="B115" s="1"/>
      <c r="C115" s="1"/>
      <c r="D115" s="2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5"/>
    </row>
    <row r="116" spans="1:16" x14ac:dyDescent="0.25">
      <c r="A116" s="1"/>
      <c r="B116" s="1"/>
      <c r="C116" s="1"/>
      <c r="D116" s="2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5"/>
    </row>
    <row r="117" spans="1:16" x14ac:dyDescent="0.25">
      <c r="A117" s="1"/>
      <c r="B117" s="1"/>
      <c r="C117" s="1"/>
      <c r="D117" s="2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5"/>
    </row>
    <row r="118" spans="1:16" x14ac:dyDescent="0.25">
      <c r="A118" s="1"/>
      <c r="B118" s="1"/>
      <c r="C118" s="1"/>
      <c r="D118" s="2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5"/>
    </row>
    <row r="119" spans="1:16" x14ac:dyDescent="0.25">
      <c r="A119" s="1"/>
      <c r="B119" s="1"/>
      <c r="C119" s="1"/>
      <c r="D119" s="2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5"/>
    </row>
    <row r="120" spans="1:16" x14ac:dyDescent="0.25">
      <c r="A120" s="1"/>
      <c r="B120" s="1"/>
      <c r="C120" s="1"/>
      <c r="D120" s="2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5"/>
    </row>
    <row r="121" spans="1:16" x14ac:dyDescent="0.25">
      <c r="A121" s="1"/>
      <c r="B121" s="1"/>
      <c r="C121" s="1"/>
      <c r="D121" s="2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5"/>
    </row>
    <row r="122" spans="1:16" x14ac:dyDescent="0.25">
      <c r="A122" s="1"/>
      <c r="B122" s="1"/>
      <c r="C122" s="1"/>
      <c r="D122" s="2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5"/>
    </row>
    <row r="123" spans="1:16" x14ac:dyDescent="0.25">
      <c r="A123" s="1"/>
      <c r="B123" s="1"/>
      <c r="C123" s="1"/>
      <c r="D123" s="2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5"/>
    </row>
    <row r="124" spans="1:16" x14ac:dyDescent="0.25">
      <c r="A124" s="1"/>
      <c r="B124" s="1"/>
      <c r="C124" s="1"/>
      <c r="D124" s="2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5"/>
    </row>
    <row r="125" spans="1:16" x14ac:dyDescent="0.25">
      <c r="A125" s="1"/>
      <c r="B125" s="1"/>
      <c r="C125" s="1"/>
      <c r="D125" s="2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5"/>
    </row>
    <row r="126" spans="1:16" x14ac:dyDescent="0.25">
      <c r="A126" s="1"/>
      <c r="B126" s="1"/>
      <c r="C126" s="1"/>
      <c r="D126" s="2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5"/>
    </row>
    <row r="127" spans="1:16" x14ac:dyDescent="0.25">
      <c r="A127" s="1"/>
      <c r="B127" s="1"/>
      <c r="C127" s="1"/>
      <c r="D127" s="2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5"/>
    </row>
    <row r="128" spans="1:16" x14ac:dyDescent="0.25">
      <c r="A128" s="1"/>
      <c r="B128" s="1"/>
      <c r="C128" s="1"/>
      <c r="D128" s="2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5"/>
    </row>
    <row r="129" spans="1:16" x14ac:dyDescent="0.25">
      <c r="A129" s="1"/>
      <c r="B129" s="1"/>
      <c r="C129" s="1"/>
      <c r="D129" s="2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5"/>
    </row>
    <row r="130" spans="1:16" x14ac:dyDescent="0.25">
      <c r="A130" s="1"/>
      <c r="B130" s="1"/>
      <c r="C130" s="1"/>
      <c r="D130" s="2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5"/>
    </row>
    <row r="131" spans="1:16" x14ac:dyDescent="0.25">
      <c r="A131" s="1"/>
      <c r="B131" s="1"/>
      <c r="C131" s="1"/>
      <c r="D131" s="2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5"/>
    </row>
    <row r="132" spans="1:16" x14ac:dyDescent="0.25">
      <c r="A132" s="1"/>
      <c r="B132" s="1"/>
      <c r="C132" s="1"/>
      <c r="D132" s="2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5"/>
    </row>
    <row r="133" spans="1:16" x14ac:dyDescent="0.25">
      <c r="A133" s="1"/>
      <c r="B133" s="1"/>
      <c r="C133" s="1"/>
      <c r="D133" s="2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5"/>
    </row>
    <row r="134" spans="1:16" x14ac:dyDescent="0.25">
      <c r="A134" s="1"/>
      <c r="B134" s="1"/>
      <c r="C134" s="1"/>
      <c r="D134" s="2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5"/>
    </row>
    <row r="135" spans="1:16" x14ac:dyDescent="0.25">
      <c r="A135" s="1"/>
      <c r="B135" s="1"/>
      <c r="C135" s="1"/>
      <c r="D135" s="2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5"/>
    </row>
    <row r="136" spans="1:16" x14ac:dyDescent="0.25">
      <c r="A136" s="1"/>
      <c r="B136" s="1"/>
      <c r="C136" s="1"/>
      <c r="D136" s="2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5"/>
    </row>
    <row r="137" spans="1:16" x14ac:dyDescent="0.25">
      <c r="A137" s="1"/>
      <c r="B137" s="1"/>
      <c r="C137" s="1"/>
      <c r="D137" s="2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5"/>
    </row>
    <row r="138" spans="1:16" x14ac:dyDescent="0.25">
      <c r="A138" s="1"/>
      <c r="B138" s="1"/>
      <c r="C138" s="1"/>
      <c r="D138" s="2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5"/>
    </row>
    <row r="139" spans="1:16" x14ac:dyDescent="0.25">
      <c r="A139" s="1"/>
      <c r="B139" s="1"/>
      <c r="C139" s="1"/>
      <c r="D139" s="2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5"/>
    </row>
    <row r="140" spans="1:16" x14ac:dyDescent="0.25">
      <c r="A140" s="1"/>
      <c r="B140" s="1"/>
      <c r="C140" s="1"/>
      <c r="D140" s="2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5"/>
    </row>
    <row r="141" spans="1:16" x14ac:dyDescent="0.25">
      <c r="A141" s="1"/>
      <c r="B141" s="1"/>
      <c r="C141" s="1"/>
      <c r="D141" s="2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5"/>
    </row>
    <row r="142" spans="1:16" x14ac:dyDescent="0.25">
      <c r="A142" s="1"/>
      <c r="B142" s="1"/>
      <c r="C142" s="1"/>
      <c r="D142" s="2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5"/>
    </row>
    <row r="143" spans="1:16" x14ac:dyDescent="0.25">
      <c r="A143" s="1"/>
      <c r="B143" s="1"/>
      <c r="C143" s="1"/>
      <c r="D143" s="2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5"/>
    </row>
    <row r="144" spans="1:16" x14ac:dyDescent="0.25">
      <c r="A144" s="1"/>
      <c r="B144" s="1"/>
      <c r="C144" s="1"/>
      <c r="D144" s="2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5"/>
    </row>
    <row r="145" spans="1:16" x14ac:dyDescent="0.25">
      <c r="A145" s="1"/>
      <c r="B145" s="1"/>
      <c r="C145" s="1"/>
      <c r="D145" s="2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5"/>
    </row>
    <row r="146" spans="1:16" x14ac:dyDescent="0.25">
      <c r="A146" s="1"/>
      <c r="B146" s="1"/>
      <c r="C146" s="1"/>
      <c r="D146" s="2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5"/>
    </row>
    <row r="147" spans="1:16" x14ac:dyDescent="0.25">
      <c r="A147" s="1"/>
      <c r="B147" s="1"/>
      <c r="C147" s="1"/>
      <c r="D147" s="2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5"/>
    </row>
    <row r="148" spans="1:16" x14ac:dyDescent="0.25">
      <c r="A148" s="1"/>
      <c r="B148" s="1"/>
      <c r="C148" s="1"/>
      <c r="D148" s="2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5"/>
    </row>
    <row r="149" spans="1:16" x14ac:dyDescent="0.25">
      <c r="A149" s="1"/>
      <c r="B149" s="1"/>
      <c r="C149" s="1"/>
      <c r="D149" s="2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5"/>
    </row>
    <row r="150" spans="1:16" x14ac:dyDescent="0.25">
      <c r="A150" s="1"/>
      <c r="B150" s="1"/>
      <c r="C150" s="1"/>
      <c r="D150" s="2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5"/>
    </row>
    <row r="151" spans="1:16" x14ac:dyDescent="0.25">
      <c r="A151" s="1"/>
      <c r="B151" s="1"/>
      <c r="C151" s="1"/>
      <c r="D151" s="2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5"/>
    </row>
    <row r="152" spans="1:16" x14ac:dyDescent="0.25">
      <c r="A152" s="1"/>
      <c r="B152" s="1"/>
      <c r="C152" s="1"/>
      <c r="D152" s="2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5"/>
    </row>
    <row r="153" spans="1:16" x14ac:dyDescent="0.25">
      <c r="A153" s="1"/>
      <c r="B153" s="1"/>
      <c r="C153" s="1"/>
      <c r="D153" s="2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5"/>
    </row>
    <row r="154" spans="1:16" x14ac:dyDescent="0.25">
      <c r="A154" s="1"/>
      <c r="B154" s="1"/>
      <c r="C154" s="1"/>
      <c r="D154" s="2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5"/>
    </row>
    <row r="155" spans="1:16" x14ac:dyDescent="0.25">
      <c r="A155" s="1"/>
      <c r="B155" s="1"/>
      <c r="C155" s="1"/>
      <c r="D155" s="2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5"/>
    </row>
    <row r="156" spans="1:16" x14ac:dyDescent="0.25">
      <c r="A156" s="1"/>
      <c r="B156" s="1"/>
      <c r="C156" s="1"/>
      <c r="D156" s="2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5"/>
    </row>
    <row r="157" spans="1:16" x14ac:dyDescent="0.25">
      <c r="A157" s="1"/>
      <c r="B157" s="1"/>
      <c r="C157" s="1"/>
      <c r="D157" s="2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5"/>
    </row>
    <row r="158" spans="1:16" x14ac:dyDescent="0.25">
      <c r="A158" s="1"/>
      <c r="B158" s="1"/>
      <c r="C158" s="1"/>
      <c r="D158" s="2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5"/>
    </row>
    <row r="159" spans="1:16" x14ac:dyDescent="0.25">
      <c r="A159" s="1"/>
      <c r="B159" s="1"/>
      <c r="C159" s="1"/>
      <c r="D159" s="2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5"/>
    </row>
    <row r="160" spans="1:16" x14ac:dyDescent="0.25">
      <c r="A160" s="1"/>
      <c r="B160" s="1"/>
      <c r="C160" s="1"/>
      <c r="D160" s="2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5"/>
    </row>
    <row r="161" spans="1:16" x14ac:dyDescent="0.25">
      <c r="A161" s="1"/>
      <c r="B161" s="1"/>
      <c r="C161" s="1"/>
      <c r="D161" s="2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5"/>
    </row>
    <row r="162" spans="1:16" x14ac:dyDescent="0.25">
      <c r="A162" s="1"/>
      <c r="B162" s="1"/>
      <c r="C162" s="1"/>
      <c r="D162" s="2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5"/>
    </row>
    <row r="163" spans="1:16" x14ac:dyDescent="0.25">
      <c r="A163" s="1"/>
      <c r="B163" s="1"/>
      <c r="C163" s="1"/>
      <c r="D163" s="2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5"/>
    </row>
    <row r="164" spans="1:16" x14ac:dyDescent="0.25">
      <c r="A164" s="1"/>
      <c r="B164" s="1"/>
      <c r="C164" s="1"/>
      <c r="D164" s="2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5"/>
    </row>
    <row r="165" spans="1:16" x14ac:dyDescent="0.25">
      <c r="A165" s="1"/>
      <c r="B165" s="1"/>
      <c r="C165" s="1"/>
      <c r="D165" s="2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5"/>
    </row>
    <row r="166" spans="1:16" x14ac:dyDescent="0.25">
      <c r="A166" s="1"/>
      <c r="B166" s="1"/>
      <c r="C166" s="1"/>
      <c r="D166" s="2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5"/>
    </row>
    <row r="167" spans="1:16" x14ac:dyDescent="0.25">
      <c r="A167" s="1"/>
      <c r="B167" s="1"/>
      <c r="C167" s="1"/>
      <c r="D167" s="2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5"/>
    </row>
    <row r="168" spans="1:16" x14ac:dyDescent="0.25">
      <c r="A168" s="1"/>
      <c r="B168" s="1"/>
      <c r="C168" s="1"/>
      <c r="D168" s="2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5"/>
    </row>
    <row r="169" spans="1:16" x14ac:dyDescent="0.25">
      <c r="A169" s="1"/>
      <c r="B169" s="1"/>
      <c r="C169" s="1"/>
      <c r="D169" s="2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5"/>
    </row>
    <row r="170" spans="1:16" x14ac:dyDescent="0.25">
      <c r="A170" s="1"/>
      <c r="B170" s="1"/>
      <c r="C170" s="1"/>
      <c r="D170" s="2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5"/>
    </row>
    <row r="171" spans="1:16" x14ac:dyDescent="0.25">
      <c r="A171" s="1"/>
      <c r="B171" s="1"/>
      <c r="C171" s="1"/>
      <c r="D171" s="2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5"/>
    </row>
    <row r="172" spans="1:16" x14ac:dyDescent="0.25">
      <c r="A172" s="1"/>
      <c r="B172" s="1"/>
      <c r="C172" s="1"/>
      <c r="D172" s="2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5"/>
    </row>
    <row r="173" spans="1:16" x14ac:dyDescent="0.25">
      <c r="A173" s="1"/>
      <c r="B173" s="1"/>
      <c r="C173" s="1"/>
      <c r="D173" s="2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5"/>
    </row>
    <row r="174" spans="1:16" x14ac:dyDescent="0.25">
      <c r="A174" s="1"/>
      <c r="B174" s="1"/>
      <c r="C174" s="1"/>
      <c r="D174" s="2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5"/>
    </row>
    <row r="175" spans="1:16" x14ac:dyDescent="0.25">
      <c r="A175" s="1"/>
      <c r="B175" s="1"/>
      <c r="C175" s="1"/>
      <c r="D175" s="2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5"/>
    </row>
    <row r="176" spans="1:16" x14ac:dyDescent="0.25">
      <c r="A176" s="1"/>
      <c r="B176" s="1"/>
      <c r="C176" s="1"/>
      <c r="D176" s="2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5"/>
    </row>
    <row r="177" spans="1:16" x14ac:dyDescent="0.25">
      <c r="A177" s="1"/>
      <c r="B177" s="1"/>
      <c r="C177" s="1"/>
      <c r="D177" s="2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5"/>
    </row>
    <row r="178" spans="1:16" x14ac:dyDescent="0.25">
      <c r="A178" s="1"/>
      <c r="B178" s="1"/>
      <c r="C178" s="1"/>
      <c r="D178" s="2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5"/>
    </row>
    <row r="179" spans="1:16" x14ac:dyDescent="0.25">
      <c r="A179" s="1"/>
      <c r="B179" s="1"/>
      <c r="C179" s="1"/>
      <c r="D179" s="2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5"/>
    </row>
    <row r="180" spans="1:16" x14ac:dyDescent="0.25">
      <c r="A180" s="1"/>
      <c r="B180" s="1"/>
      <c r="C180" s="1"/>
      <c r="D180" s="2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5"/>
    </row>
    <row r="181" spans="1:16" x14ac:dyDescent="0.25">
      <c r="A181" s="1"/>
      <c r="B181" s="1"/>
      <c r="C181" s="1"/>
      <c r="D181" s="2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5"/>
    </row>
    <row r="182" spans="1:16" x14ac:dyDescent="0.25">
      <c r="A182" s="1"/>
      <c r="B182" s="1"/>
      <c r="C182" s="1"/>
      <c r="D182" s="2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5"/>
    </row>
    <row r="183" spans="1:16" x14ac:dyDescent="0.25">
      <c r="A183" s="1"/>
      <c r="B183" s="1"/>
      <c r="C183" s="1"/>
      <c r="D183" s="2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5"/>
    </row>
    <row r="184" spans="1:16" x14ac:dyDescent="0.25">
      <c r="A184" s="1"/>
      <c r="B184" s="1"/>
      <c r="C184" s="1"/>
      <c r="D184" s="2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5"/>
    </row>
    <row r="185" spans="1:16" x14ac:dyDescent="0.25">
      <c r="A185" s="1"/>
      <c r="B185" s="1"/>
      <c r="C185" s="1"/>
      <c r="D185" s="2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5"/>
    </row>
    <row r="186" spans="1:16" x14ac:dyDescent="0.25">
      <c r="A186" s="1"/>
      <c r="B186" s="1"/>
      <c r="C186" s="1"/>
      <c r="D186" s="2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5"/>
    </row>
    <row r="187" spans="1:16" x14ac:dyDescent="0.25">
      <c r="A187" s="1"/>
      <c r="B187" s="1"/>
      <c r="C187" s="1"/>
      <c r="D187" s="2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5"/>
    </row>
    <row r="188" spans="1:16" x14ac:dyDescent="0.25">
      <c r="A188" s="1"/>
      <c r="B188" s="1"/>
      <c r="C188" s="1"/>
      <c r="D188" s="2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5"/>
    </row>
    <row r="189" spans="1:16" x14ac:dyDescent="0.25">
      <c r="A189" s="1"/>
      <c r="B189" s="1"/>
      <c r="C189" s="1"/>
      <c r="D189" s="2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5"/>
    </row>
    <row r="190" spans="1:16" x14ac:dyDescent="0.25">
      <c r="A190" s="1"/>
      <c r="B190" s="1"/>
      <c r="C190" s="1"/>
      <c r="D190" s="2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5"/>
    </row>
    <row r="191" spans="1:16" x14ac:dyDescent="0.25">
      <c r="A191" s="1"/>
      <c r="B191" s="1"/>
      <c r="C191" s="1"/>
      <c r="D191" s="2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5"/>
    </row>
    <row r="192" spans="1:16" x14ac:dyDescent="0.25">
      <c r="A192" s="1"/>
      <c r="B192" s="1"/>
      <c r="C192" s="1"/>
      <c r="D192" s="2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5"/>
    </row>
    <row r="193" spans="1:16" x14ac:dyDescent="0.25">
      <c r="A193" s="1"/>
      <c r="B193" s="1"/>
      <c r="C193" s="1"/>
      <c r="D193" s="2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5"/>
    </row>
    <row r="194" spans="1:16" x14ac:dyDescent="0.25">
      <c r="A194" s="1"/>
      <c r="B194" s="1"/>
      <c r="C194" s="1"/>
      <c r="D194" s="2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5"/>
    </row>
    <row r="195" spans="1:16" x14ac:dyDescent="0.25">
      <c r="A195" s="1"/>
      <c r="B195" s="1"/>
      <c r="C195" s="1"/>
      <c r="D195" s="2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5"/>
    </row>
    <row r="196" spans="1:16" x14ac:dyDescent="0.25">
      <c r="A196" s="1"/>
      <c r="B196" s="1"/>
      <c r="C196" s="1"/>
      <c r="D196" s="2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5"/>
    </row>
    <row r="197" spans="1:16" x14ac:dyDescent="0.25">
      <c r="A197" s="1"/>
      <c r="B197" s="1"/>
      <c r="C197" s="1"/>
      <c r="D197" s="2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5"/>
    </row>
    <row r="198" spans="1:16" x14ac:dyDescent="0.25">
      <c r="A198" s="1"/>
      <c r="B198" s="1"/>
      <c r="C198" s="1"/>
      <c r="D198" s="2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5"/>
    </row>
    <row r="199" spans="1:16" x14ac:dyDescent="0.25">
      <c r="A199" s="1"/>
      <c r="B199" s="1"/>
      <c r="C199" s="1"/>
      <c r="D199" s="2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5"/>
    </row>
    <row r="200" spans="1:16" x14ac:dyDescent="0.25">
      <c r="A200" s="1"/>
      <c r="B200" s="1"/>
      <c r="C200" s="1"/>
      <c r="D200" s="2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5"/>
    </row>
    <row r="201" spans="1:16" x14ac:dyDescent="0.25">
      <c r="A201" s="1"/>
      <c r="B201" s="1"/>
      <c r="C201" s="1"/>
      <c r="D201" s="2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5"/>
    </row>
    <row r="202" spans="1:16" x14ac:dyDescent="0.25">
      <c r="A202" s="1"/>
      <c r="B202" s="1"/>
      <c r="C202" s="1"/>
      <c r="D202" s="2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5"/>
    </row>
    <row r="203" spans="1:16" x14ac:dyDescent="0.25">
      <c r="A203" s="1"/>
      <c r="B203" s="1"/>
      <c r="C203" s="1"/>
      <c r="D203" s="2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5"/>
    </row>
    <row r="204" spans="1:16" x14ac:dyDescent="0.25">
      <c r="A204" s="1"/>
      <c r="B204" s="1"/>
      <c r="C204" s="1"/>
      <c r="D204" s="2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5"/>
    </row>
    <row r="205" spans="1:16" x14ac:dyDescent="0.25">
      <c r="A205" s="1"/>
      <c r="B205" s="1"/>
      <c r="C205" s="1"/>
      <c r="D205" s="2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5"/>
    </row>
    <row r="206" spans="1:16" x14ac:dyDescent="0.25">
      <c r="A206" s="1"/>
      <c r="B206" s="1"/>
      <c r="C206" s="1"/>
      <c r="D206" s="2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5"/>
    </row>
    <row r="207" spans="1:16" x14ac:dyDescent="0.25">
      <c r="A207" s="1"/>
      <c r="B207" s="1"/>
      <c r="C207" s="1"/>
      <c r="D207" s="2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5"/>
    </row>
    <row r="208" spans="1:16" x14ac:dyDescent="0.25">
      <c r="A208" s="1"/>
      <c r="B208" s="1"/>
      <c r="C208" s="1"/>
      <c r="D208" s="2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5"/>
    </row>
    <row r="209" spans="1:16" x14ac:dyDescent="0.25">
      <c r="A209" s="1"/>
      <c r="B209" s="1"/>
      <c r="C209" s="1"/>
      <c r="D209" s="2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5"/>
    </row>
    <row r="210" spans="1:16" x14ac:dyDescent="0.25">
      <c r="A210" s="1"/>
      <c r="B210" s="1"/>
      <c r="C210" s="1"/>
      <c r="D210" s="2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5"/>
    </row>
    <row r="211" spans="1:16" x14ac:dyDescent="0.25">
      <c r="A211" s="1"/>
      <c r="B211" s="1"/>
      <c r="C211" s="1"/>
      <c r="D211" s="2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5"/>
    </row>
    <row r="212" spans="1:16" x14ac:dyDescent="0.25">
      <c r="A212" s="1"/>
      <c r="B212" s="1"/>
      <c r="C212" s="1"/>
      <c r="D212" s="2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5"/>
    </row>
    <row r="213" spans="1:16" x14ac:dyDescent="0.25">
      <c r="A213" s="1"/>
      <c r="B213" s="1"/>
      <c r="C213" s="1"/>
      <c r="D213" s="2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5"/>
    </row>
    <row r="214" spans="1:16" x14ac:dyDescent="0.25">
      <c r="A214" s="1"/>
      <c r="B214" s="1"/>
      <c r="C214" s="1"/>
      <c r="D214" s="2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5"/>
    </row>
    <row r="215" spans="1:16" x14ac:dyDescent="0.25">
      <c r="A215" s="1"/>
      <c r="B215" s="1"/>
      <c r="C215" s="1"/>
      <c r="D215" s="2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5"/>
    </row>
    <row r="216" spans="1:16" x14ac:dyDescent="0.25">
      <c r="A216" s="1"/>
      <c r="B216" s="1"/>
      <c r="C216" s="1"/>
      <c r="D216" s="2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5"/>
    </row>
    <row r="217" spans="1:16" x14ac:dyDescent="0.25">
      <c r="A217" s="1"/>
      <c r="B217" s="1"/>
      <c r="C217" s="1"/>
      <c r="D217" s="2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5"/>
    </row>
    <row r="218" spans="1:16" x14ac:dyDescent="0.25">
      <c r="A218" s="1"/>
      <c r="B218" s="1"/>
      <c r="C218" s="1"/>
      <c r="D218" s="2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5"/>
    </row>
    <row r="219" spans="1:16" x14ac:dyDescent="0.25">
      <c r="A219" s="1"/>
      <c r="B219" s="1"/>
      <c r="C219" s="1"/>
      <c r="D219" s="2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5"/>
    </row>
    <row r="220" spans="1:16" x14ac:dyDescent="0.25">
      <c r="A220" s="1"/>
      <c r="B220" s="1"/>
      <c r="C220" s="1"/>
      <c r="D220" s="2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5"/>
    </row>
    <row r="221" spans="1:16" x14ac:dyDescent="0.25">
      <c r="A221" s="1"/>
      <c r="B221" s="1"/>
      <c r="C221" s="1"/>
      <c r="D221" s="2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5"/>
    </row>
    <row r="222" spans="1:16" x14ac:dyDescent="0.25">
      <c r="A222" s="1"/>
      <c r="B222" s="1"/>
      <c r="C222" s="1"/>
      <c r="D222" s="2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5"/>
    </row>
    <row r="223" spans="1:16" x14ac:dyDescent="0.25">
      <c r="A223" s="1"/>
      <c r="B223" s="1"/>
      <c r="C223" s="1"/>
      <c r="D223" s="2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5"/>
    </row>
    <row r="224" spans="1:16" x14ac:dyDescent="0.25">
      <c r="A224" s="1"/>
      <c r="B224" s="1"/>
      <c r="C224" s="1"/>
      <c r="D224" s="2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5"/>
    </row>
    <row r="225" spans="1:16" x14ac:dyDescent="0.25">
      <c r="A225" s="1"/>
      <c r="B225" s="1"/>
      <c r="C225" s="1"/>
      <c r="D225" s="2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5"/>
    </row>
    <row r="226" spans="1:16" x14ac:dyDescent="0.25">
      <c r="A226" s="1"/>
      <c r="B226" s="1"/>
      <c r="C226" s="1"/>
      <c r="D226" s="2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5"/>
    </row>
    <row r="227" spans="1:16" x14ac:dyDescent="0.25">
      <c r="A227" s="1"/>
      <c r="B227" s="1"/>
      <c r="C227" s="1"/>
      <c r="D227" s="2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5"/>
    </row>
    <row r="228" spans="1:16" x14ac:dyDescent="0.25">
      <c r="A228" s="1"/>
      <c r="B228" s="1"/>
      <c r="C228" s="1"/>
      <c r="D228" s="2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5"/>
    </row>
    <row r="229" spans="1:16" x14ac:dyDescent="0.25">
      <c r="A229" s="1"/>
      <c r="B229" s="1"/>
      <c r="C229" s="1"/>
      <c r="D229" s="2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5"/>
    </row>
    <row r="230" spans="1:16" x14ac:dyDescent="0.25">
      <c r="A230" s="1"/>
      <c r="B230" s="1"/>
      <c r="C230" s="1"/>
      <c r="D230" s="2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5"/>
    </row>
    <row r="231" spans="1:16" x14ac:dyDescent="0.25">
      <c r="A231" s="1"/>
      <c r="B231" s="1"/>
      <c r="C231" s="1"/>
      <c r="D231" s="2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5"/>
    </row>
    <row r="232" spans="1:16" x14ac:dyDescent="0.25">
      <c r="A232" s="1"/>
      <c r="B232" s="1"/>
      <c r="C232" s="1"/>
      <c r="D232" s="2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5"/>
    </row>
    <row r="233" spans="1:16" x14ac:dyDescent="0.25">
      <c r="A233" s="1"/>
      <c r="B233" s="1"/>
      <c r="C233" s="1"/>
      <c r="D233" s="2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5"/>
    </row>
    <row r="234" spans="1:16" x14ac:dyDescent="0.25">
      <c r="A234" s="1"/>
      <c r="B234" s="1"/>
      <c r="C234" s="1"/>
      <c r="D234" s="2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5"/>
    </row>
    <row r="235" spans="1:16" x14ac:dyDescent="0.25">
      <c r="A235" s="1"/>
      <c r="B235" s="1"/>
      <c r="C235" s="1"/>
      <c r="D235" s="2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5"/>
    </row>
    <row r="236" spans="1:16" x14ac:dyDescent="0.25">
      <c r="A236" s="1"/>
      <c r="B236" s="1"/>
      <c r="C236" s="1"/>
      <c r="D236" s="2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5"/>
    </row>
    <row r="237" spans="1:16" x14ac:dyDescent="0.25">
      <c r="A237" s="1"/>
      <c r="B237" s="1"/>
      <c r="C237" s="1"/>
      <c r="D237" s="2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5"/>
    </row>
    <row r="238" spans="1:16" x14ac:dyDescent="0.25">
      <c r="A238" s="1"/>
      <c r="B238" s="1"/>
      <c r="C238" s="1"/>
      <c r="D238" s="2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5"/>
    </row>
    <row r="239" spans="1:16" x14ac:dyDescent="0.25">
      <c r="A239" s="1"/>
      <c r="B239" s="1"/>
      <c r="C239" s="1"/>
      <c r="D239" s="2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5"/>
    </row>
    <row r="240" spans="1:16" x14ac:dyDescent="0.25">
      <c r="A240" s="1"/>
      <c r="B240" s="1"/>
      <c r="C240" s="1"/>
      <c r="D240" s="2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5"/>
    </row>
    <row r="241" spans="1:16" x14ac:dyDescent="0.25">
      <c r="A241" s="1"/>
      <c r="B241" s="1"/>
      <c r="C241" s="1"/>
      <c r="D241" s="2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5"/>
    </row>
    <row r="242" spans="1:16" x14ac:dyDescent="0.25">
      <c r="A242" s="1"/>
      <c r="B242" s="1"/>
      <c r="C242" s="1"/>
      <c r="D242" s="2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5"/>
    </row>
    <row r="243" spans="1:16" x14ac:dyDescent="0.25">
      <c r="A243" s="1"/>
      <c r="B243" s="1"/>
      <c r="C243" s="1"/>
      <c r="D243" s="2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5"/>
    </row>
    <row r="244" spans="1:16" x14ac:dyDescent="0.25">
      <c r="A244" s="1"/>
      <c r="B244" s="1"/>
      <c r="C244" s="1"/>
      <c r="D244" s="2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5"/>
    </row>
    <row r="245" spans="1:16" x14ac:dyDescent="0.25">
      <c r="A245" s="1"/>
      <c r="B245" s="1"/>
      <c r="C245" s="1"/>
      <c r="D245" s="2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5"/>
    </row>
    <row r="246" spans="1:16" x14ac:dyDescent="0.25">
      <c r="A246" s="1"/>
      <c r="B246" s="1"/>
      <c r="C246" s="1"/>
      <c r="D246" s="2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5"/>
    </row>
    <row r="247" spans="1:16" x14ac:dyDescent="0.25">
      <c r="A247" s="1"/>
      <c r="B247" s="1"/>
      <c r="C247" s="1"/>
      <c r="D247" s="2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5"/>
    </row>
    <row r="248" spans="1:16" x14ac:dyDescent="0.25">
      <c r="A248" s="1"/>
      <c r="B248" s="1"/>
      <c r="C248" s="1"/>
      <c r="D248" s="2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5"/>
    </row>
    <row r="249" spans="1:16" x14ac:dyDescent="0.25">
      <c r="A249" s="1"/>
      <c r="B249" s="1"/>
      <c r="C249" s="1"/>
      <c r="D249" s="2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5"/>
    </row>
    <row r="250" spans="1:16" x14ac:dyDescent="0.25">
      <c r="A250" s="1"/>
      <c r="B250" s="1"/>
      <c r="C250" s="1"/>
      <c r="D250" s="2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5"/>
    </row>
    <row r="251" spans="1:16" x14ac:dyDescent="0.25">
      <c r="A251" s="1"/>
      <c r="B251" s="1"/>
      <c r="C251" s="1"/>
      <c r="D251" s="2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5"/>
    </row>
    <row r="252" spans="1:16" x14ac:dyDescent="0.25">
      <c r="A252" s="1"/>
      <c r="B252" s="1"/>
      <c r="C252" s="1"/>
      <c r="D252" s="2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5"/>
    </row>
    <row r="253" spans="1:16" x14ac:dyDescent="0.25">
      <c r="A253" s="1"/>
      <c r="B253" s="1"/>
      <c r="C253" s="1"/>
      <c r="D253" s="2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5"/>
    </row>
    <row r="254" spans="1:16" x14ac:dyDescent="0.25">
      <c r="A254" s="1"/>
      <c r="B254" s="1"/>
      <c r="C254" s="1"/>
      <c r="D254" s="2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5"/>
    </row>
    <row r="255" spans="1:16" x14ac:dyDescent="0.25">
      <c r="A255" s="1"/>
      <c r="B255" s="1"/>
      <c r="C255" s="1"/>
      <c r="D255" s="2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5"/>
    </row>
    <row r="256" spans="1:16" x14ac:dyDescent="0.25">
      <c r="A256" s="1"/>
      <c r="B256" s="1"/>
      <c r="C256" s="1"/>
      <c r="D256" s="2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5"/>
    </row>
    <row r="257" spans="1:16" x14ac:dyDescent="0.25">
      <c r="A257" s="1"/>
      <c r="B257" s="1"/>
      <c r="C257" s="1"/>
      <c r="D257" s="2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5"/>
    </row>
    <row r="258" spans="1:16" x14ac:dyDescent="0.25">
      <c r="A258" s="1"/>
      <c r="B258" s="1"/>
      <c r="C258" s="1"/>
      <c r="D258" s="2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5"/>
    </row>
    <row r="259" spans="1:16" x14ac:dyDescent="0.25">
      <c r="A259" s="1"/>
      <c r="B259" s="1"/>
      <c r="C259" s="1"/>
      <c r="D259" s="2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5"/>
    </row>
    <row r="260" spans="1:16" x14ac:dyDescent="0.25">
      <c r="A260" s="1"/>
      <c r="B260" s="1"/>
      <c r="C260" s="1"/>
      <c r="D260" s="2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5"/>
    </row>
    <row r="261" spans="1:16" x14ac:dyDescent="0.25">
      <c r="A261" s="1"/>
      <c r="B261" s="1"/>
      <c r="C261" s="1"/>
      <c r="D261" s="2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5"/>
    </row>
    <row r="262" spans="1:16" x14ac:dyDescent="0.25">
      <c r="A262" s="1"/>
      <c r="B262" s="1"/>
      <c r="C262" s="1"/>
      <c r="D262" s="2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5"/>
    </row>
    <row r="263" spans="1:16" x14ac:dyDescent="0.25">
      <c r="A263" s="1"/>
      <c r="B263" s="1"/>
      <c r="C263" s="1"/>
      <c r="D263" s="2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5"/>
    </row>
    <row r="264" spans="1:16" x14ac:dyDescent="0.25">
      <c r="A264" s="1"/>
      <c r="B264" s="1"/>
      <c r="C264" s="1"/>
      <c r="D264" s="2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5"/>
    </row>
    <row r="265" spans="1:16" x14ac:dyDescent="0.25">
      <c r="A265" s="1"/>
      <c r="B265" s="1"/>
      <c r="C265" s="1"/>
      <c r="D265" s="2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5"/>
    </row>
    <row r="266" spans="1:16" x14ac:dyDescent="0.25">
      <c r="A266" s="1"/>
      <c r="B266" s="1"/>
      <c r="C266" s="1"/>
      <c r="D266" s="2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5"/>
    </row>
    <row r="267" spans="1:16" x14ac:dyDescent="0.25">
      <c r="A267" s="1"/>
      <c r="B267" s="1"/>
      <c r="C267" s="1"/>
      <c r="D267" s="2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5"/>
    </row>
    <row r="268" spans="1:16" x14ac:dyDescent="0.25">
      <c r="A268" s="1"/>
      <c r="B268" s="1"/>
      <c r="C268" s="1"/>
      <c r="D268" s="2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5"/>
    </row>
    <row r="269" spans="1:16" x14ac:dyDescent="0.25">
      <c r="A269" s="1"/>
      <c r="B269" s="1"/>
      <c r="C269" s="1"/>
      <c r="D269" s="2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5"/>
    </row>
    <row r="270" spans="1:16" x14ac:dyDescent="0.25">
      <c r="A270" s="1"/>
      <c r="B270" s="1"/>
      <c r="C270" s="1"/>
      <c r="D270" s="2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5"/>
    </row>
    <row r="271" spans="1:16" x14ac:dyDescent="0.25">
      <c r="A271" s="1"/>
      <c r="B271" s="1"/>
      <c r="C271" s="1"/>
      <c r="D271" s="2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5"/>
    </row>
    <row r="272" spans="1:16" x14ac:dyDescent="0.25">
      <c r="A272" s="1"/>
      <c r="B272" s="1"/>
      <c r="C272" s="1"/>
      <c r="D272" s="2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5"/>
    </row>
    <row r="273" spans="1:16" x14ac:dyDescent="0.25">
      <c r="A273" s="1"/>
      <c r="B273" s="1"/>
      <c r="C273" s="1"/>
      <c r="D273" s="2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5"/>
    </row>
    <row r="274" spans="1:16" x14ac:dyDescent="0.25">
      <c r="A274" s="1"/>
      <c r="B274" s="1"/>
      <c r="C274" s="1"/>
      <c r="D274" s="2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5"/>
    </row>
    <row r="275" spans="1:16" x14ac:dyDescent="0.25">
      <c r="A275" s="1"/>
      <c r="B275" s="1"/>
      <c r="C275" s="1"/>
      <c r="D275" s="2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5"/>
    </row>
    <row r="276" spans="1:16" x14ac:dyDescent="0.25">
      <c r="A276" s="1"/>
      <c r="B276" s="1"/>
      <c r="C276" s="1"/>
      <c r="D276" s="2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5"/>
    </row>
    <row r="277" spans="1:16" x14ac:dyDescent="0.25">
      <c r="A277" s="1"/>
      <c r="B277" s="1"/>
      <c r="C277" s="1"/>
      <c r="D277" s="2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5"/>
    </row>
    <row r="278" spans="1:16" x14ac:dyDescent="0.25">
      <c r="A278" s="1"/>
      <c r="B278" s="1"/>
      <c r="C278" s="1"/>
      <c r="D278" s="2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5"/>
    </row>
    <row r="279" spans="1:16" x14ac:dyDescent="0.25">
      <c r="A279" s="1"/>
      <c r="B279" s="1"/>
      <c r="C279" s="1"/>
      <c r="D279" s="2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5"/>
    </row>
    <row r="280" spans="1:16" x14ac:dyDescent="0.25">
      <c r="A280" s="1"/>
      <c r="B280" s="1"/>
      <c r="C280" s="1"/>
      <c r="D280" s="2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5"/>
    </row>
    <row r="281" spans="1:16" x14ac:dyDescent="0.25">
      <c r="A281" s="1"/>
      <c r="B281" s="1"/>
      <c r="C281" s="1"/>
      <c r="D281" s="2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5"/>
    </row>
    <row r="282" spans="1:16" x14ac:dyDescent="0.25">
      <c r="A282" s="1"/>
      <c r="B282" s="1"/>
      <c r="C282" s="1"/>
      <c r="D282" s="2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5"/>
    </row>
    <row r="283" spans="1:16" x14ac:dyDescent="0.25">
      <c r="A283" s="1"/>
      <c r="B283" s="1"/>
      <c r="C283" s="1"/>
      <c r="D283" s="2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5"/>
    </row>
    <row r="284" spans="1:16" x14ac:dyDescent="0.25">
      <c r="A284" s="1"/>
      <c r="B284" s="1"/>
      <c r="C284" s="1"/>
      <c r="D284" s="2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5"/>
    </row>
    <row r="285" spans="1:16" x14ac:dyDescent="0.25">
      <c r="A285" s="1"/>
      <c r="B285" s="1"/>
      <c r="C285" s="1"/>
      <c r="D285" s="2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5"/>
    </row>
    <row r="286" spans="1:16" x14ac:dyDescent="0.25">
      <c r="A286" s="1"/>
      <c r="B286" s="1"/>
      <c r="C286" s="1"/>
      <c r="D286" s="2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5"/>
    </row>
    <row r="287" spans="1:16" x14ac:dyDescent="0.25">
      <c r="A287" s="1"/>
      <c r="B287" s="1"/>
      <c r="C287" s="1"/>
      <c r="D287" s="2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5"/>
    </row>
    <row r="288" spans="1:16" x14ac:dyDescent="0.25">
      <c r="A288" s="1"/>
      <c r="B288" s="1"/>
      <c r="C288" s="1"/>
      <c r="D288" s="2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5"/>
    </row>
    <row r="289" spans="1:16" x14ac:dyDescent="0.25">
      <c r="A289" s="1"/>
      <c r="B289" s="1"/>
      <c r="C289" s="1"/>
      <c r="D289" s="2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5"/>
    </row>
    <row r="290" spans="1:16" x14ac:dyDescent="0.25">
      <c r="A290" s="1"/>
      <c r="B290" s="1"/>
      <c r="C290" s="1"/>
      <c r="D290" s="2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5"/>
    </row>
    <row r="291" spans="1:16" x14ac:dyDescent="0.25">
      <c r="A291" s="1"/>
      <c r="B291" s="1"/>
      <c r="C291" s="1"/>
      <c r="D291" s="2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5"/>
    </row>
    <row r="292" spans="1:16" x14ac:dyDescent="0.25">
      <c r="A292" s="1"/>
      <c r="B292" s="1"/>
      <c r="C292" s="1"/>
      <c r="D292" s="2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5"/>
    </row>
    <row r="293" spans="1:16" x14ac:dyDescent="0.25">
      <c r="A293" s="1"/>
      <c r="B293" s="1"/>
      <c r="C293" s="1"/>
      <c r="D293" s="2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5"/>
    </row>
    <row r="294" spans="1:16" x14ac:dyDescent="0.25">
      <c r="A294" s="1"/>
      <c r="B294" s="1"/>
      <c r="C294" s="1"/>
      <c r="D294" s="2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5"/>
    </row>
    <row r="295" spans="1:16" x14ac:dyDescent="0.25">
      <c r="A295" s="1"/>
      <c r="B295" s="1"/>
      <c r="C295" s="1"/>
      <c r="D295" s="2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5"/>
    </row>
    <row r="296" spans="1:16" x14ac:dyDescent="0.25">
      <c r="A296" s="1"/>
      <c r="B296" s="1"/>
      <c r="C296" s="1"/>
      <c r="D296" s="2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5"/>
    </row>
    <row r="297" spans="1:16" x14ac:dyDescent="0.25">
      <c r="A297" s="1"/>
      <c r="B297" s="1"/>
      <c r="C297" s="1"/>
      <c r="D297" s="2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5"/>
    </row>
    <row r="298" spans="1:16" x14ac:dyDescent="0.25">
      <c r="A298" s="1"/>
      <c r="B298" s="1"/>
      <c r="C298" s="1"/>
      <c r="D298" s="2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5"/>
    </row>
    <row r="299" spans="1:16" x14ac:dyDescent="0.25">
      <c r="A299" s="1"/>
      <c r="B299" s="1"/>
      <c r="C299" s="1"/>
      <c r="D299" s="2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5"/>
    </row>
    <row r="300" spans="1:16" x14ac:dyDescent="0.25">
      <c r="A300" s="1"/>
      <c r="B300" s="1"/>
      <c r="C300" s="1"/>
      <c r="D300" s="2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5"/>
    </row>
    <row r="301" spans="1:16" x14ac:dyDescent="0.25">
      <c r="A301" s="1"/>
      <c r="B301" s="1"/>
      <c r="C301" s="1"/>
      <c r="D301" s="2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5"/>
    </row>
    <row r="302" spans="1:16" x14ac:dyDescent="0.25">
      <c r="A302" s="1"/>
      <c r="B302" s="1"/>
      <c r="C302" s="1"/>
      <c r="D302" s="2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5"/>
    </row>
    <row r="303" spans="1:16" x14ac:dyDescent="0.25">
      <c r="A303" s="1"/>
      <c r="B303" s="1"/>
      <c r="C303" s="1"/>
      <c r="D303" s="2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5"/>
    </row>
    <row r="304" spans="1:16" x14ac:dyDescent="0.25">
      <c r="A304" s="1"/>
      <c r="B304" s="1"/>
      <c r="C304" s="1"/>
      <c r="D304" s="2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5"/>
    </row>
    <row r="305" spans="1:16" x14ac:dyDescent="0.25">
      <c r="A305" s="1"/>
      <c r="B305" s="1"/>
      <c r="C305" s="1"/>
      <c r="D305" s="2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5"/>
    </row>
    <row r="306" spans="1:16" x14ac:dyDescent="0.25">
      <c r="A306" s="1"/>
      <c r="B306" s="1"/>
      <c r="C306" s="1"/>
      <c r="D306" s="2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5"/>
    </row>
    <row r="307" spans="1:16" x14ac:dyDescent="0.25">
      <c r="A307" s="1"/>
      <c r="B307" s="1"/>
      <c r="C307" s="1"/>
      <c r="D307" s="2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5"/>
    </row>
    <row r="308" spans="1:16" x14ac:dyDescent="0.25">
      <c r="A308" s="1"/>
      <c r="B308" s="1"/>
      <c r="C308" s="1"/>
      <c r="D308" s="2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5"/>
    </row>
    <row r="309" spans="1:16" x14ac:dyDescent="0.25">
      <c r="A309" s="1"/>
      <c r="B309" s="1"/>
      <c r="C309" s="1"/>
      <c r="D309" s="2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5"/>
    </row>
    <row r="310" spans="1:16" x14ac:dyDescent="0.25">
      <c r="A310" s="1"/>
      <c r="B310" s="1"/>
      <c r="C310" s="1"/>
      <c r="D310" s="2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5"/>
    </row>
    <row r="311" spans="1:16" x14ac:dyDescent="0.25">
      <c r="A311" s="1"/>
      <c r="B311" s="1"/>
      <c r="C311" s="1"/>
      <c r="D311" s="2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5"/>
    </row>
    <row r="312" spans="1:16" x14ac:dyDescent="0.25">
      <c r="A312" s="1"/>
      <c r="B312" s="1"/>
      <c r="C312" s="1"/>
      <c r="D312" s="2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5"/>
    </row>
    <row r="313" spans="1:16" x14ac:dyDescent="0.25">
      <c r="A313" s="1"/>
      <c r="B313" s="1"/>
      <c r="C313" s="1"/>
      <c r="D313" s="2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5"/>
    </row>
    <row r="314" spans="1:16" x14ac:dyDescent="0.25">
      <c r="A314" s="1"/>
      <c r="B314" s="1"/>
      <c r="C314" s="1"/>
      <c r="D314" s="2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5"/>
    </row>
    <row r="315" spans="1:16" x14ac:dyDescent="0.25">
      <c r="A315" s="1"/>
      <c r="B315" s="1"/>
      <c r="C315" s="1"/>
      <c r="D315" s="2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5"/>
    </row>
    <row r="316" spans="1:16" x14ac:dyDescent="0.25">
      <c r="A316" s="1"/>
      <c r="B316" s="1"/>
      <c r="C316" s="1"/>
      <c r="D316" s="2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5"/>
    </row>
    <row r="317" spans="1:16" x14ac:dyDescent="0.25">
      <c r="A317" s="1"/>
      <c r="B317" s="1"/>
      <c r="C317" s="1"/>
      <c r="D317" s="2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5"/>
    </row>
    <row r="318" spans="1:16" x14ac:dyDescent="0.25">
      <c r="A318" s="1"/>
      <c r="B318" s="1"/>
      <c r="C318" s="1"/>
      <c r="D318" s="2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5"/>
    </row>
    <row r="319" spans="1:16" x14ac:dyDescent="0.25">
      <c r="A319" s="1"/>
      <c r="B319" s="1"/>
      <c r="C319" s="1"/>
      <c r="D319" s="2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5"/>
    </row>
    <row r="320" spans="1:16" x14ac:dyDescent="0.25">
      <c r="A320" s="1"/>
      <c r="B320" s="1"/>
      <c r="C320" s="1"/>
      <c r="D320" s="2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5"/>
    </row>
    <row r="321" spans="1:16" x14ac:dyDescent="0.25">
      <c r="A321" s="1"/>
      <c r="B321" s="1"/>
      <c r="C321" s="1"/>
      <c r="D321" s="2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5"/>
    </row>
    <row r="322" spans="1:16" x14ac:dyDescent="0.25">
      <c r="A322" s="1"/>
      <c r="B322" s="1"/>
      <c r="C322" s="1"/>
      <c r="D322" s="2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5"/>
    </row>
    <row r="323" spans="1:16" x14ac:dyDescent="0.25">
      <c r="A323" s="1"/>
      <c r="B323" s="1"/>
      <c r="C323" s="1"/>
      <c r="D323" s="2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5"/>
    </row>
    <row r="324" spans="1:16" x14ac:dyDescent="0.25">
      <c r="A324" s="1"/>
      <c r="B324" s="1"/>
      <c r="C324" s="1"/>
      <c r="D324" s="2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5"/>
    </row>
    <row r="325" spans="1:16" x14ac:dyDescent="0.25">
      <c r="A325" s="1"/>
      <c r="B325" s="1"/>
      <c r="C325" s="1"/>
      <c r="D325" s="2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5"/>
    </row>
    <row r="326" spans="1:16" x14ac:dyDescent="0.25">
      <c r="A326" s="1"/>
      <c r="B326" s="1"/>
      <c r="C326" s="1"/>
      <c r="D326" s="2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5"/>
    </row>
    <row r="327" spans="1:16" x14ac:dyDescent="0.25">
      <c r="A327" s="1"/>
      <c r="B327" s="1"/>
      <c r="C327" s="1"/>
      <c r="D327" s="2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5"/>
    </row>
    <row r="328" spans="1:16" x14ac:dyDescent="0.25">
      <c r="A328" s="1"/>
      <c r="B328" s="1"/>
      <c r="C328" s="1"/>
      <c r="D328" s="2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5"/>
    </row>
    <row r="329" spans="1:16" x14ac:dyDescent="0.25">
      <c r="A329" s="1"/>
      <c r="B329" s="1"/>
      <c r="C329" s="1"/>
      <c r="D329" s="2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5"/>
    </row>
    <row r="330" spans="1:16" x14ac:dyDescent="0.25">
      <c r="A330" s="1"/>
      <c r="B330" s="1"/>
      <c r="C330" s="1"/>
      <c r="D330" s="2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5"/>
    </row>
    <row r="331" spans="1:16" x14ac:dyDescent="0.25">
      <c r="A331" s="1"/>
      <c r="B331" s="1"/>
      <c r="C331" s="1"/>
      <c r="D331" s="2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5"/>
    </row>
    <row r="332" spans="1:16" x14ac:dyDescent="0.25">
      <c r="A332" s="1"/>
      <c r="B332" s="1"/>
      <c r="C332" s="1"/>
      <c r="D332" s="2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5"/>
    </row>
    <row r="333" spans="1:16" x14ac:dyDescent="0.25">
      <c r="A333" s="1"/>
      <c r="B333" s="1"/>
      <c r="C333" s="1"/>
      <c r="D333" s="2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5"/>
    </row>
    <row r="334" spans="1:16" x14ac:dyDescent="0.25">
      <c r="A334" s="1"/>
      <c r="B334" s="1"/>
      <c r="C334" s="1"/>
      <c r="D334" s="2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5"/>
    </row>
    <row r="335" spans="1:16" x14ac:dyDescent="0.25">
      <c r="A335" s="1"/>
      <c r="B335" s="1"/>
      <c r="C335" s="1"/>
      <c r="D335" s="2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5"/>
    </row>
    <row r="336" spans="1:16" x14ac:dyDescent="0.25">
      <c r="A336" s="1"/>
      <c r="B336" s="1"/>
      <c r="C336" s="1"/>
      <c r="D336" s="2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5"/>
    </row>
    <row r="337" spans="1:16" x14ac:dyDescent="0.25">
      <c r="A337" s="1"/>
      <c r="B337" s="1"/>
      <c r="C337" s="1"/>
      <c r="D337" s="2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5"/>
    </row>
    <row r="338" spans="1:16" x14ac:dyDescent="0.25">
      <c r="A338" s="1"/>
      <c r="B338" s="1"/>
      <c r="C338" s="1"/>
      <c r="D338" s="2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5"/>
    </row>
    <row r="339" spans="1:16" x14ac:dyDescent="0.25">
      <c r="A339" s="1"/>
      <c r="B339" s="1"/>
      <c r="C339" s="1"/>
      <c r="D339" s="2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5"/>
    </row>
    <row r="340" spans="1:16" x14ac:dyDescent="0.25">
      <c r="A340" s="1"/>
      <c r="B340" s="1"/>
      <c r="C340" s="1"/>
      <c r="D340" s="2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5"/>
    </row>
    <row r="341" spans="1:16" x14ac:dyDescent="0.25">
      <c r="A341" s="1"/>
      <c r="B341" s="1"/>
      <c r="C341" s="1"/>
      <c r="D341" s="2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5"/>
    </row>
    <row r="342" spans="1:16" x14ac:dyDescent="0.25">
      <c r="A342" s="1"/>
      <c r="B342" s="1"/>
      <c r="C342" s="1"/>
      <c r="D342" s="2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5"/>
    </row>
    <row r="343" spans="1:16" x14ac:dyDescent="0.25">
      <c r="A343" s="1"/>
      <c r="B343" s="1"/>
      <c r="C343" s="1"/>
      <c r="D343" s="2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5"/>
    </row>
    <row r="344" spans="1:16" x14ac:dyDescent="0.25">
      <c r="A344" s="1"/>
      <c r="B344" s="1"/>
      <c r="C344" s="1"/>
      <c r="D344" s="2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5"/>
    </row>
    <row r="345" spans="1:16" x14ac:dyDescent="0.25">
      <c r="A345" s="1"/>
      <c r="B345" s="1"/>
      <c r="C345" s="1"/>
      <c r="D345" s="2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5"/>
    </row>
    <row r="346" spans="1:16" x14ac:dyDescent="0.25">
      <c r="A346" s="1"/>
      <c r="B346" s="1"/>
      <c r="C346" s="1"/>
      <c r="D346" s="2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5"/>
    </row>
    <row r="347" spans="1:16" x14ac:dyDescent="0.25">
      <c r="A347" s="1"/>
      <c r="B347" s="1"/>
      <c r="C347" s="1"/>
      <c r="D347" s="2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5"/>
    </row>
    <row r="348" spans="1:16" x14ac:dyDescent="0.25">
      <c r="A348" s="1"/>
      <c r="B348" s="1"/>
      <c r="C348" s="1"/>
      <c r="D348" s="2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5"/>
    </row>
    <row r="349" spans="1:16" x14ac:dyDescent="0.25">
      <c r="A349" s="1"/>
      <c r="B349" s="1"/>
      <c r="C349" s="1"/>
      <c r="D349" s="2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5"/>
    </row>
    <row r="350" spans="1:16" x14ac:dyDescent="0.25">
      <c r="A350" s="1"/>
      <c r="B350" s="1"/>
      <c r="C350" s="1"/>
      <c r="D350" s="2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5"/>
    </row>
    <row r="351" spans="1:16" x14ac:dyDescent="0.25">
      <c r="A351" s="1"/>
      <c r="B351" s="1"/>
      <c r="C351" s="1"/>
      <c r="D351" s="2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5"/>
    </row>
    <row r="352" spans="1:16" x14ac:dyDescent="0.25">
      <c r="A352" s="1"/>
      <c r="B352" s="1"/>
      <c r="C352" s="1"/>
      <c r="D352" s="2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5"/>
    </row>
    <row r="353" spans="1:16" x14ac:dyDescent="0.25">
      <c r="A353" s="1"/>
      <c r="B353" s="1"/>
      <c r="C353" s="1"/>
      <c r="D353" s="2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5"/>
    </row>
    <row r="354" spans="1:16" x14ac:dyDescent="0.25">
      <c r="A354" s="1"/>
      <c r="B354" s="1"/>
      <c r="C354" s="1"/>
      <c r="D354" s="2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5"/>
    </row>
    <row r="355" spans="1:16" x14ac:dyDescent="0.25">
      <c r="A355" s="1"/>
      <c r="B355" s="1"/>
      <c r="C355" s="1"/>
      <c r="D355" s="2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5"/>
    </row>
    <row r="356" spans="1:16" x14ac:dyDescent="0.25">
      <c r="A356" s="1"/>
      <c r="B356" s="1"/>
      <c r="C356" s="1"/>
      <c r="D356" s="2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5"/>
    </row>
    <row r="357" spans="1:16" x14ac:dyDescent="0.25">
      <c r="A357" s="1"/>
      <c r="B357" s="1"/>
      <c r="C357" s="1"/>
      <c r="D357" s="2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5"/>
    </row>
    <row r="358" spans="1:16" x14ac:dyDescent="0.25">
      <c r="A358" s="1"/>
      <c r="B358" s="1"/>
      <c r="C358" s="1"/>
      <c r="D358" s="2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5"/>
    </row>
    <row r="359" spans="1:16" x14ac:dyDescent="0.25">
      <c r="A359" s="1"/>
      <c r="B359" s="1"/>
      <c r="C359" s="1"/>
      <c r="D359" s="2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5"/>
    </row>
    <row r="360" spans="1:16" x14ac:dyDescent="0.25">
      <c r="A360" s="1"/>
      <c r="B360" s="1"/>
      <c r="C360" s="1"/>
      <c r="D360" s="2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5"/>
    </row>
    <row r="361" spans="1:16" x14ac:dyDescent="0.25">
      <c r="A361" s="1"/>
      <c r="B361" s="1"/>
      <c r="C361" s="1"/>
      <c r="D361" s="2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5"/>
    </row>
    <row r="362" spans="1:16" x14ac:dyDescent="0.25">
      <c r="A362" s="1"/>
      <c r="B362" s="1"/>
      <c r="C362" s="1"/>
      <c r="D362" s="2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5"/>
    </row>
    <row r="363" spans="1:16" x14ac:dyDescent="0.25">
      <c r="A363" s="1"/>
      <c r="B363" s="1"/>
      <c r="C363" s="1"/>
      <c r="D363" s="2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5"/>
    </row>
    <row r="364" spans="1:16" x14ac:dyDescent="0.25">
      <c r="A364" s="1"/>
      <c r="B364" s="1"/>
      <c r="C364" s="1"/>
      <c r="D364" s="2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5"/>
    </row>
    <row r="365" spans="1:16" x14ac:dyDescent="0.25">
      <c r="A365" s="1"/>
      <c r="B365" s="1"/>
      <c r="C365" s="1"/>
      <c r="D365" s="2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5"/>
    </row>
    <row r="366" spans="1:16" x14ac:dyDescent="0.25">
      <c r="A366" s="1"/>
      <c r="B366" s="1"/>
      <c r="C366" s="1"/>
      <c r="D366" s="2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5"/>
    </row>
    <row r="367" spans="1:16" x14ac:dyDescent="0.25">
      <c r="A367" s="1"/>
      <c r="B367" s="1"/>
      <c r="C367" s="1"/>
      <c r="D367" s="2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5"/>
    </row>
    <row r="368" spans="1:16" x14ac:dyDescent="0.25">
      <c r="A368" s="1"/>
      <c r="B368" s="1"/>
      <c r="C368" s="1"/>
      <c r="D368" s="2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5"/>
    </row>
    <row r="369" spans="1:16" x14ac:dyDescent="0.25">
      <c r="A369" s="1"/>
      <c r="B369" s="1"/>
      <c r="C369" s="1"/>
      <c r="D369" s="2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5"/>
    </row>
    <row r="370" spans="1:16" x14ac:dyDescent="0.25">
      <c r="A370" s="1"/>
      <c r="B370" s="1"/>
      <c r="C370" s="1"/>
      <c r="D370" s="2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5"/>
    </row>
    <row r="371" spans="1:16" x14ac:dyDescent="0.25">
      <c r="A371" s="1"/>
      <c r="B371" s="1"/>
      <c r="C371" s="1"/>
      <c r="D371" s="2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5"/>
    </row>
    <row r="372" spans="1:16" x14ac:dyDescent="0.25">
      <c r="A372" s="1"/>
      <c r="B372" s="1"/>
      <c r="C372" s="1"/>
      <c r="D372" s="2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5"/>
    </row>
    <row r="373" spans="1:16" x14ac:dyDescent="0.25">
      <c r="A373" s="1"/>
      <c r="B373" s="1"/>
      <c r="C373" s="1"/>
      <c r="D373" s="2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5"/>
    </row>
    <row r="374" spans="1:16" x14ac:dyDescent="0.25">
      <c r="A374" s="1"/>
      <c r="B374" s="1"/>
      <c r="C374" s="1"/>
      <c r="D374" s="2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5"/>
    </row>
    <row r="375" spans="1:16" x14ac:dyDescent="0.25">
      <c r="A375" s="1"/>
      <c r="B375" s="1"/>
      <c r="C375" s="1"/>
      <c r="D375" s="2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5"/>
    </row>
    <row r="376" spans="1:16" x14ac:dyDescent="0.25">
      <c r="A376" s="1"/>
      <c r="B376" s="1"/>
      <c r="C376" s="1"/>
      <c r="D376" s="2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5"/>
    </row>
    <row r="377" spans="1:16" x14ac:dyDescent="0.25">
      <c r="A377" s="1"/>
      <c r="B377" s="1"/>
      <c r="C377" s="1"/>
      <c r="D377" s="2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5"/>
    </row>
    <row r="378" spans="1:16" x14ac:dyDescent="0.25">
      <c r="A378" s="1"/>
      <c r="B378" s="1"/>
      <c r="C378" s="1"/>
      <c r="D378" s="2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5"/>
    </row>
    <row r="379" spans="1:16" x14ac:dyDescent="0.25">
      <c r="A379" s="1"/>
      <c r="B379" s="1"/>
      <c r="C379" s="1"/>
      <c r="D379" s="2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5"/>
    </row>
    <row r="380" spans="1:16" x14ac:dyDescent="0.25">
      <c r="A380" s="1"/>
      <c r="B380" s="1"/>
      <c r="C380" s="1"/>
      <c r="D380" s="2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5"/>
    </row>
    <row r="381" spans="1:16" x14ac:dyDescent="0.25">
      <c r="A381" s="1"/>
      <c r="B381" s="1"/>
      <c r="C381" s="1"/>
      <c r="D381" s="2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5"/>
    </row>
    <row r="382" spans="1:16" x14ac:dyDescent="0.25">
      <c r="A382" s="1"/>
      <c r="B382" s="1"/>
      <c r="C382" s="1"/>
      <c r="D382" s="2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5"/>
    </row>
    <row r="383" spans="1:16" x14ac:dyDescent="0.25">
      <c r="A383" s="1"/>
      <c r="B383" s="1"/>
      <c r="C383" s="1"/>
      <c r="D383" s="2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5"/>
    </row>
    <row r="384" spans="1:16" x14ac:dyDescent="0.25">
      <c r="A384" s="1"/>
      <c r="B384" s="1"/>
      <c r="C384" s="1"/>
      <c r="D384" s="2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5"/>
    </row>
    <row r="385" spans="1:16" x14ac:dyDescent="0.25">
      <c r="A385" s="1"/>
      <c r="B385" s="1"/>
      <c r="C385" s="1"/>
      <c r="D385" s="2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5"/>
    </row>
    <row r="386" spans="1:16" x14ac:dyDescent="0.25">
      <c r="A386" s="1"/>
      <c r="B386" s="1"/>
      <c r="C386" s="1"/>
      <c r="D386" s="2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5"/>
    </row>
    <row r="387" spans="1:16" x14ac:dyDescent="0.25">
      <c r="A387" s="1"/>
      <c r="B387" s="1"/>
      <c r="C387" s="1"/>
      <c r="D387" s="2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5"/>
    </row>
    <row r="388" spans="1:16" x14ac:dyDescent="0.25">
      <c r="A388" s="1"/>
      <c r="B388" s="1"/>
      <c r="C388" s="1"/>
      <c r="D388" s="2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5"/>
    </row>
    <row r="389" spans="1:16" x14ac:dyDescent="0.25">
      <c r="A389" s="1"/>
      <c r="B389" s="1"/>
      <c r="C389" s="1"/>
      <c r="D389" s="2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5"/>
    </row>
    <row r="390" spans="1:16" x14ac:dyDescent="0.25">
      <c r="A390" s="1"/>
      <c r="B390" s="1"/>
      <c r="C390" s="1"/>
      <c r="D390" s="2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5"/>
    </row>
    <row r="391" spans="1:16" x14ac:dyDescent="0.25">
      <c r="A391" s="1"/>
      <c r="B391" s="1"/>
      <c r="C391" s="1"/>
      <c r="D391" s="2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5"/>
    </row>
    <row r="392" spans="1:16" x14ac:dyDescent="0.25">
      <c r="A392" s="1"/>
      <c r="B392" s="1"/>
      <c r="C392" s="1"/>
      <c r="D392" s="2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5"/>
    </row>
    <row r="393" spans="1:16" x14ac:dyDescent="0.25">
      <c r="A393" s="1"/>
      <c r="B393" s="1"/>
      <c r="C393" s="1"/>
      <c r="D393" s="2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5"/>
    </row>
    <row r="394" spans="1:16" x14ac:dyDescent="0.25">
      <c r="A394" s="1"/>
      <c r="B394" s="1"/>
      <c r="C394" s="1"/>
      <c r="D394" s="2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5"/>
    </row>
    <row r="395" spans="1:16" x14ac:dyDescent="0.25">
      <c r="A395" s="1"/>
      <c r="B395" s="1"/>
      <c r="C395" s="1"/>
      <c r="D395" s="2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5"/>
    </row>
    <row r="396" spans="1:16" x14ac:dyDescent="0.25">
      <c r="A396" s="1"/>
      <c r="B396" s="1"/>
      <c r="C396" s="1"/>
      <c r="D396" s="2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5"/>
    </row>
    <row r="397" spans="1:16" x14ac:dyDescent="0.25">
      <c r="A397" s="1"/>
      <c r="B397" s="1"/>
      <c r="C397" s="1"/>
      <c r="D397" s="2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5"/>
    </row>
    <row r="398" spans="1:16" x14ac:dyDescent="0.25">
      <c r="A398" s="1"/>
      <c r="B398" s="1"/>
      <c r="C398" s="1"/>
      <c r="D398" s="2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5"/>
    </row>
    <row r="399" spans="1:16" x14ac:dyDescent="0.25">
      <c r="A399" s="1"/>
      <c r="B399" s="1"/>
      <c r="C399" s="1"/>
      <c r="D399" s="2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5"/>
    </row>
    <row r="400" spans="1:16" x14ac:dyDescent="0.25">
      <c r="A400" s="1"/>
      <c r="B400" s="1"/>
      <c r="C400" s="1"/>
      <c r="D400" s="2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5"/>
    </row>
    <row r="401" spans="1:16" x14ac:dyDescent="0.25">
      <c r="A401" s="1"/>
      <c r="B401" s="1"/>
      <c r="C401" s="1"/>
      <c r="D401" s="2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5"/>
    </row>
    <row r="402" spans="1:16" x14ac:dyDescent="0.25">
      <c r="A402" s="1"/>
      <c r="B402" s="1"/>
      <c r="C402" s="1"/>
      <c r="D402" s="2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5"/>
    </row>
    <row r="403" spans="1:16" x14ac:dyDescent="0.25">
      <c r="A403" s="1"/>
      <c r="B403" s="1"/>
      <c r="C403" s="1"/>
      <c r="D403" s="2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5"/>
    </row>
    <row r="404" spans="1:16" x14ac:dyDescent="0.25">
      <c r="A404" s="1"/>
      <c r="B404" s="1"/>
      <c r="C404" s="1"/>
      <c r="D404" s="2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5"/>
    </row>
    <row r="405" spans="1:16" x14ac:dyDescent="0.25">
      <c r="A405" s="1"/>
      <c r="B405" s="1"/>
      <c r="C405" s="1"/>
      <c r="D405" s="2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5"/>
    </row>
    <row r="406" spans="1:16" x14ac:dyDescent="0.25">
      <c r="A406" s="1"/>
      <c r="B406" s="1"/>
      <c r="C406" s="1"/>
      <c r="D406" s="2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5"/>
    </row>
    <row r="407" spans="1:16" x14ac:dyDescent="0.25">
      <c r="A407" s="1"/>
      <c r="B407" s="1"/>
      <c r="C407" s="1"/>
      <c r="D407" s="2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5"/>
    </row>
    <row r="408" spans="1:16" x14ac:dyDescent="0.25">
      <c r="A408" s="1"/>
      <c r="B408" s="1"/>
      <c r="C408" s="1"/>
      <c r="D408" s="2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5"/>
    </row>
    <row r="409" spans="1:16" x14ac:dyDescent="0.25">
      <c r="A409" s="1"/>
      <c r="B409" s="1"/>
      <c r="C409" s="1"/>
      <c r="D409" s="2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5"/>
    </row>
    <row r="410" spans="1:16" x14ac:dyDescent="0.25">
      <c r="A410" s="1"/>
      <c r="B410" s="1"/>
      <c r="C410" s="1"/>
      <c r="D410" s="2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5"/>
    </row>
    <row r="411" spans="1:16" x14ac:dyDescent="0.25">
      <c r="A411" s="1"/>
      <c r="B411" s="1"/>
      <c r="C411" s="1"/>
      <c r="D411" s="2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5"/>
    </row>
    <row r="412" spans="1:16" x14ac:dyDescent="0.25">
      <c r="A412" s="1"/>
      <c r="B412" s="1"/>
      <c r="C412" s="1"/>
      <c r="D412" s="2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5"/>
    </row>
    <row r="413" spans="1:16" x14ac:dyDescent="0.25">
      <c r="A413" s="1"/>
      <c r="B413" s="1"/>
      <c r="C413" s="1"/>
      <c r="D413" s="2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5"/>
    </row>
    <row r="414" spans="1:16" x14ac:dyDescent="0.25">
      <c r="A414" s="1"/>
      <c r="B414" s="1"/>
      <c r="C414" s="1"/>
      <c r="D414" s="2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5"/>
    </row>
    <row r="415" spans="1:16" x14ac:dyDescent="0.25">
      <c r="A415" s="1"/>
      <c r="B415" s="1"/>
      <c r="C415" s="1"/>
      <c r="D415" s="2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5"/>
    </row>
    <row r="416" spans="1:16" x14ac:dyDescent="0.25">
      <c r="A416" s="1"/>
      <c r="B416" s="1"/>
      <c r="C416" s="1"/>
      <c r="D416" s="2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5"/>
    </row>
    <row r="417" spans="1:16" x14ac:dyDescent="0.25">
      <c r="A417" s="1"/>
      <c r="B417" s="1"/>
      <c r="C417" s="1"/>
      <c r="D417" s="2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5"/>
    </row>
    <row r="418" spans="1:16" x14ac:dyDescent="0.25">
      <c r="A418" s="1"/>
      <c r="B418" s="1"/>
      <c r="C418" s="1"/>
      <c r="D418" s="2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5"/>
    </row>
    <row r="419" spans="1:16" x14ac:dyDescent="0.25">
      <c r="A419" s="1"/>
      <c r="B419" s="1"/>
      <c r="C419" s="1"/>
      <c r="D419" s="2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5"/>
    </row>
    <row r="420" spans="1:16" x14ac:dyDescent="0.25">
      <c r="A420" s="1"/>
      <c r="B420" s="1"/>
      <c r="C420" s="1"/>
      <c r="D420" s="2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5"/>
    </row>
    <row r="421" spans="1:16" x14ac:dyDescent="0.25">
      <c r="A421" s="1"/>
      <c r="B421" s="1"/>
      <c r="C421" s="1"/>
      <c r="D421" s="2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5"/>
    </row>
    <row r="422" spans="1:16" x14ac:dyDescent="0.25">
      <c r="A422" s="1"/>
      <c r="B422" s="1"/>
      <c r="C422" s="1"/>
      <c r="D422" s="2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5"/>
    </row>
    <row r="423" spans="1:16" x14ac:dyDescent="0.25">
      <c r="A423" s="1"/>
      <c r="B423" s="1"/>
      <c r="C423" s="1"/>
      <c r="D423" s="2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5"/>
    </row>
    <row r="424" spans="1:16" x14ac:dyDescent="0.25">
      <c r="A424" s="1"/>
      <c r="B424" s="1"/>
      <c r="C424" s="1"/>
      <c r="D424" s="2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5"/>
    </row>
    <row r="425" spans="1:16" x14ac:dyDescent="0.25">
      <c r="A425" s="1"/>
      <c r="B425" s="1"/>
      <c r="C425" s="1"/>
      <c r="D425" s="2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5"/>
    </row>
    <row r="426" spans="1:16" x14ac:dyDescent="0.25">
      <c r="A426" s="1"/>
      <c r="B426" s="1"/>
      <c r="C426" s="1"/>
      <c r="D426" s="2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5"/>
    </row>
    <row r="427" spans="1:16" x14ac:dyDescent="0.25">
      <c r="A427" s="1"/>
      <c r="B427" s="1"/>
      <c r="C427" s="1"/>
      <c r="D427" s="2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5"/>
    </row>
    <row r="428" spans="1:16" x14ac:dyDescent="0.25">
      <c r="A428" s="1"/>
      <c r="B428" s="1"/>
      <c r="C428" s="1"/>
      <c r="D428" s="2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5"/>
    </row>
    <row r="429" spans="1:16" x14ac:dyDescent="0.25">
      <c r="A429" s="1"/>
      <c r="B429" s="1"/>
      <c r="C429" s="1"/>
      <c r="D429" s="2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5"/>
    </row>
    <row r="430" spans="1:16" x14ac:dyDescent="0.25">
      <c r="A430" s="1"/>
      <c r="B430" s="1"/>
      <c r="C430" s="1"/>
      <c r="D430" s="2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5"/>
    </row>
    <row r="431" spans="1:16" x14ac:dyDescent="0.25">
      <c r="A431" s="1"/>
      <c r="B431" s="1"/>
      <c r="C431" s="1"/>
      <c r="D431" s="2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5"/>
    </row>
    <row r="432" spans="1:16" x14ac:dyDescent="0.25">
      <c r="A432" s="1"/>
      <c r="B432" s="1"/>
      <c r="C432" s="1"/>
      <c r="D432" s="2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5"/>
    </row>
    <row r="433" spans="1:16" x14ac:dyDescent="0.25">
      <c r="A433" s="1"/>
      <c r="B433" s="1"/>
      <c r="C433" s="1"/>
      <c r="D433" s="2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5"/>
    </row>
    <row r="434" spans="1:16" x14ac:dyDescent="0.25">
      <c r="A434" s="1"/>
      <c r="B434" s="1"/>
      <c r="C434" s="1"/>
      <c r="D434" s="2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5"/>
    </row>
    <row r="435" spans="1:16" x14ac:dyDescent="0.25">
      <c r="A435" s="1"/>
      <c r="B435" s="1"/>
      <c r="C435" s="1"/>
      <c r="D435" s="2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5"/>
    </row>
    <row r="436" spans="1:16" x14ac:dyDescent="0.25">
      <c r="A436" s="1"/>
      <c r="B436" s="1"/>
      <c r="C436" s="1"/>
      <c r="D436" s="2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5"/>
    </row>
    <row r="437" spans="1:16" x14ac:dyDescent="0.25">
      <c r="A437" s="1"/>
      <c r="B437" s="1"/>
      <c r="C437" s="1"/>
      <c r="D437" s="2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5"/>
    </row>
    <row r="438" spans="1:16" x14ac:dyDescent="0.25">
      <c r="A438" s="1"/>
      <c r="B438" s="1"/>
      <c r="C438" s="1"/>
      <c r="D438" s="2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5"/>
    </row>
    <row r="439" spans="1:16" x14ac:dyDescent="0.25">
      <c r="A439" s="1"/>
      <c r="B439" s="1"/>
      <c r="C439" s="1"/>
      <c r="D439" s="2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5"/>
    </row>
    <row r="440" spans="1:16" x14ac:dyDescent="0.25">
      <c r="A440" s="1"/>
      <c r="B440" s="1"/>
      <c r="C440" s="1"/>
      <c r="D440" s="2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5"/>
    </row>
    <row r="441" spans="1:16" x14ac:dyDescent="0.25">
      <c r="A441" s="1"/>
      <c r="B441" s="1"/>
      <c r="C441" s="1"/>
      <c r="D441" s="2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5"/>
    </row>
    <row r="442" spans="1:16" x14ac:dyDescent="0.25">
      <c r="A442" s="1"/>
      <c r="B442" s="1"/>
      <c r="C442" s="1"/>
      <c r="D442" s="2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5"/>
    </row>
    <row r="443" spans="1:16" x14ac:dyDescent="0.25">
      <c r="A443" s="1"/>
      <c r="B443" s="1"/>
      <c r="C443" s="1"/>
      <c r="D443" s="2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5"/>
    </row>
    <row r="444" spans="1:16" x14ac:dyDescent="0.25">
      <c r="A444" s="1"/>
      <c r="B444" s="1"/>
      <c r="C444" s="1"/>
      <c r="D444" s="2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5"/>
    </row>
    <row r="445" spans="1:16" x14ac:dyDescent="0.25">
      <c r="A445" s="1"/>
      <c r="B445" s="1"/>
      <c r="C445" s="1"/>
      <c r="D445" s="2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5"/>
    </row>
    <row r="446" spans="1:16" x14ac:dyDescent="0.25">
      <c r="A446" s="1"/>
      <c r="B446" s="1"/>
      <c r="C446" s="1"/>
      <c r="D446" s="2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5"/>
    </row>
    <row r="447" spans="1:16" x14ac:dyDescent="0.25">
      <c r="A447" s="1"/>
      <c r="B447" s="1"/>
      <c r="C447" s="1"/>
      <c r="D447" s="2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5"/>
    </row>
    <row r="448" spans="1:16" x14ac:dyDescent="0.25">
      <c r="A448" s="1"/>
      <c r="B448" s="1"/>
      <c r="C448" s="1"/>
      <c r="D448" s="2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5"/>
    </row>
    <row r="449" spans="1:16" x14ac:dyDescent="0.25">
      <c r="A449" s="1"/>
      <c r="B449" s="1"/>
      <c r="C449" s="1"/>
      <c r="D449" s="2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5"/>
    </row>
    <row r="450" spans="1:16" x14ac:dyDescent="0.25">
      <c r="A450" s="1"/>
      <c r="B450" s="1"/>
      <c r="C450" s="1"/>
      <c r="D450" s="2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5"/>
    </row>
    <row r="451" spans="1:16" x14ac:dyDescent="0.25">
      <c r="A451" s="1"/>
      <c r="B451" s="1"/>
      <c r="C451" s="1"/>
      <c r="D451" s="2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5"/>
    </row>
    <row r="452" spans="1:16" x14ac:dyDescent="0.25">
      <c r="A452" s="1"/>
      <c r="B452" s="1"/>
      <c r="C452" s="1"/>
      <c r="D452" s="2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5"/>
    </row>
    <row r="453" spans="1:16" x14ac:dyDescent="0.25">
      <c r="A453" s="1"/>
      <c r="B453" s="1"/>
      <c r="C453" s="1"/>
      <c r="D453" s="2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5"/>
    </row>
    <row r="454" spans="1:16" x14ac:dyDescent="0.25">
      <c r="A454" s="1"/>
      <c r="B454" s="1"/>
      <c r="C454" s="1"/>
      <c r="D454" s="2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5"/>
    </row>
    <row r="455" spans="1:16" x14ac:dyDescent="0.25">
      <c r="A455" s="1"/>
      <c r="B455" s="1"/>
      <c r="C455" s="1"/>
      <c r="D455" s="2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5"/>
    </row>
    <row r="456" spans="1:16" x14ac:dyDescent="0.25">
      <c r="A456" s="1"/>
      <c r="B456" s="1"/>
      <c r="C456" s="1"/>
      <c r="D456" s="2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5"/>
    </row>
    <row r="457" spans="1:16" x14ac:dyDescent="0.25">
      <c r="A457" s="1"/>
      <c r="B457" s="1"/>
      <c r="C457" s="1"/>
      <c r="D457" s="2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5"/>
    </row>
    <row r="458" spans="1:16" x14ac:dyDescent="0.25">
      <c r="A458" s="1"/>
      <c r="B458" s="1"/>
      <c r="C458" s="1"/>
      <c r="D458" s="2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5"/>
    </row>
    <row r="459" spans="1:16" x14ac:dyDescent="0.25">
      <c r="A459" s="1"/>
      <c r="B459" s="1"/>
      <c r="C459" s="1"/>
      <c r="D459" s="2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5"/>
    </row>
    <row r="460" spans="1:16" x14ac:dyDescent="0.25">
      <c r="A460" s="1"/>
      <c r="B460" s="1"/>
      <c r="C460" s="1"/>
      <c r="D460" s="2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5"/>
    </row>
    <row r="461" spans="1:16" x14ac:dyDescent="0.25">
      <c r="A461" s="1"/>
      <c r="B461" s="1"/>
      <c r="C461" s="1"/>
      <c r="D461" s="2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5"/>
    </row>
    <row r="462" spans="1:16" x14ac:dyDescent="0.25">
      <c r="A462" s="1"/>
      <c r="B462" s="1"/>
      <c r="C462" s="1"/>
      <c r="D462" s="2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5"/>
    </row>
    <row r="463" spans="1:16" x14ac:dyDescent="0.25">
      <c r="A463" s="1"/>
      <c r="B463" s="1"/>
      <c r="C463" s="1"/>
      <c r="D463" s="2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5"/>
    </row>
    <row r="464" spans="1:16" x14ac:dyDescent="0.25">
      <c r="A464" s="1"/>
      <c r="B464" s="1"/>
      <c r="C464" s="1"/>
      <c r="D464" s="2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5"/>
    </row>
    <row r="465" spans="1:16" x14ac:dyDescent="0.25">
      <c r="A465" s="1"/>
      <c r="B465" s="1"/>
      <c r="C465" s="1"/>
      <c r="D465" s="2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5"/>
    </row>
    <row r="466" spans="1:16" x14ac:dyDescent="0.25">
      <c r="A466" s="1"/>
      <c r="B466" s="1"/>
      <c r="C466" s="1"/>
      <c r="D466" s="2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5"/>
    </row>
    <row r="467" spans="1:16" x14ac:dyDescent="0.25">
      <c r="A467" s="1"/>
      <c r="B467" s="1"/>
      <c r="C467" s="1"/>
      <c r="D467" s="2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5"/>
    </row>
    <row r="468" spans="1:16" x14ac:dyDescent="0.25">
      <c r="A468" s="1"/>
      <c r="B468" s="1"/>
      <c r="C468" s="1"/>
      <c r="D468" s="2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5"/>
    </row>
    <row r="469" spans="1:16" x14ac:dyDescent="0.25">
      <c r="A469" s="1"/>
      <c r="B469" s="1"/>
      <c r="C469" s="1"/>
      <c r="D469" s="2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5"/>
    </row>
    <row r="470" spans="1:16" x14ac:dyDescent="0.25">
      <c r="A470" s="1"/>
      <c r="B470" s="1"/>
      <c r="C470" s="1"/>
      <c r="D470" s="2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5"/>
    </row>
    <row r="471" spans="1:16" x14ac:dyDescent="0.25">
      <c r="A471" s="1"/>
      <c r="B471" s="1"/>
      <c r="C471" s="1"/>
      <c r="D471" s="2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5"/>
    </row>
    <row r="472" spans="1:16" x14ac:dyDescent="0.25">
      <c r="A472" s="1"/>
      <c r="B472" s="1"/>
      <c r="C472" s="1"/>
      <c r="D472" s="2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5"/>
    </row>
    <row r="473" spans="1:16" x14ac:dyDescent="0.25">
      <c r="A473" s="1"/>
      <c r="B473" s="1"/>
      <c r="C473" s="1"/>
      <c r="D473" s="2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5"/>
    </row>
    <row r="474" spans="1:16" x14ac:dyDescent="0.25">
      <c r="A474" s="1"/>
      <c r="B474" s="1"/>
      <c r="C474" s="1"/>
      <c r="D474" s="2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5"/>
    </row>
    <row r="475" spans="1:16" x14ac:dyDescent="0.25">
      <c r="A475" s="1"/>
      <c r="B475" s="1"/>
      <c r="C475" s="1"/>
      <c r="D475" s="2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5"/>
    </row>
    <row r="476" spans="1:16" x14ac:dyDescent="0.25">
      <c r="A476" s="1"/>
      <c r="B476" s="1"/>
      <c r="C476" s="1"/>
      <c r="D476" s="2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5"/>
    </row>
    <row r="477" spans="1:16" x14ac:dyDescent="0.25">
      <c r="A477" s="1"/>
      <c r="B477" s="1"/>
      <c r="C477" s="1"/>
      <c r="D477" s="2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5"/>
    </row>
    <row r="478" spans="1:16" x14ac:dyDescent="0.25">
      <c r="A478" s="1"/>
      <c r="B478" s="1"/>
      <c r="C478" s="1"/>
      <c r="D478" s="2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5"/>
    </row>
    <row r="479" spans="1:16" x14ac:dyDescent="0.25">
      <c r="A479" s="1"/>
      <c r="B479" s="1"/>
      <c r="C479" s="1"/>
      <c r="D479" s="2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5"/>
    </row>
    <row r="480" spans="1:16" x14ac:dyDescent="0.25">
      <c r="A480" s="1"/>
      <c r="B480" s="1"/>
      <c r="C480" s="1"/>
      <c r="D480" s="2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5"/>
    </row>
    <row r="481" spans="1:16" x14ac:dyDescent="0.25">
      <c r="A481" s="1"/>
      <c r="B481" s="1"/>
      <c r="C481" s="1"/>
      <c r="D481" s="2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5"/>
    </row>
    <row r="482" spans="1:16" x14ac:dyDescent="0.25">
      <c r="A482" s="1"/>
      <c r="B482" s="1"/>
      <c r="C482" s="1"/>
      <c r="D482" s="2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5"/>
    </row>
    <row r="483" spans="1:16" x14ac:dyDescent="0.25">
      <c r="A483" s="1"/>
      <c r="B483" s="1"/>
      <c r="C483" s="1"/>
      <c r="D483" s="2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5"/>
    </row>
    <row r="484" spans="1:16" x14ac:dyDescent="0.25">
      <c r="A484" s="1"/>
      <c r="B484" s="1"/>
      <c r="C484" s="1"/>
      <c r="D484" s="2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5"/>
    </row>
    <row r="485" spans="1:16" x14ac:dyDescent="0.25">
      <c r="A485" s="1"/>
      <c r="B485" s="1"/>
      <c r="C485" s="1"/>
      <c r="D485" s="2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5"/>
    </row>
    <row r="486" spans="1:16" x14ac:dyDescent="0.25">
      <c r="A486" s="1"/>
      <c r="B486" s="1"/>
      <c r="C486" s="1"/>
      <c r="D486" s="2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5"/>
    </row>
    <row r="487" spans="1:16" x14ac:dyDescent="0.25">
      <c r="A487" s="1"/>
      <c r="B487" s="1"/>
      <c r="C487" s="1"/>
      <c r="D487" s="2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5"/>
    </row>
    <row r="488" spans="1:16" x14ac:dyDescent="0.25">
      <c r="A488" s="1"/>
      <c r="B488" s="1"/>
      <c r="C488" s="1"/>
      <c r="D488" s="2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5"/>
    </row>
    <row r="489" spans="1:16" x14ac:dyDescent="0.25">
      <c r="A489" s="1"/>
      <c r="B489" s="1"/>
      <c r="C489" s="1"/>
      <c r="D489" s="2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5"/>
    </row>
    <row r="490" spans="1:16" x14ac:dyDescent="0.25">
      <c r="A490" s="1"/>
      <c r="B490" s="1"/>
      <c r="C490" s="1"/>
      <c r="D490" s="2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5"/>
    </row>
    <row r="491" spans="1:16" x14ac:dyDescent="0.25">
      <c r="A491" s="1"/>
      <c r="B491" s="1"/>
      <c r="C491" s="1"/>
      <c r="D491" s="2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5"/>
    </row>
    <row r="492" spans="1:16" x14ac:dyDescent="0.25">
      <c r="A492" s="1"/>
      <c r="B492" s="1"/>
      <c r="C492" s="1"/>
      <c r="D492" s="2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5"/>
    </row>
    <row r="493" spans="1:16" x14ac:dyDescent="0.25">
      <c r="A493" s="1"/>
      <c r="B493" s="1"/>
      <c r="C493" s="1"/>
      <c r="D493" s="2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5"/>
    </row>
    <row r="494" spans="1:16" x14ac:dyDescent="0.25">
      <c r="A494" s="1"/>
      <c r="B494" s="1"/>
      <c r="C494" s="1"/>
      <c r="D494" s="2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5"/>
    </row>
    <row r="495" spans="1:16" x14ac:dyDescent="0.25">
      <c r="A495" s="1"/>
      <c r="B495" s="1"/>
      <c r="C495" s="1"/>
      <c r="D495" s="2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5"/>
    </row>
    <row r="496" spans="1:16" x14ac:dyDescent="0.25">
      <c r="A496" s="1"/>
      <c r="B496" s="1"/>
      <c r="C496" s="1"/>
      <c r="D496" s="2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5"/>
    </row>
    <row r="497" spans="1:16" x14ac:dyDescent="0.25">
      <c r="A497" s="1"/>
      <c r="B497" s="1"/>
      <c r="C497" s="1"/>
      <c r="D497" s="2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5"/>
    </row>
    <row r="498" spans="1:16" x14ac:dyDescent="0.25">
      <c r="A498" s="1"/>
      <c r="B498" s="1"/>
      <c r="C498" s="1"/>
      <c r="D498" s="2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5"/>
    </row>
    <row r="499" spans="1:16" x14ac:dyDescent="0.25">
      <c r="A499" s="1"/>
      <c r="B499" s="1"/>
      <c r="C499" s="1"/>
      <c r="D499" s="2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5"/>
    </row>
    <row r="500" spans="1:16" x14ac:dyDescent="0.25">
      <c r="A500" s="1"/>
      <c r="B500" s="1"/>
      <c r="C500" s="1"/>
      <c r="D500" s="2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5"/>
    </row>
    <row r="501" spans="1:16" x14ac:dyDescent="0.25">
      <c r="A501" s="1"/>
      <c r="B501" s="1"/>
      <c r="C501" s="1"/>
      <c r="D501" s="2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5"/>
    </row>
    <row r="502" spans="1:16" x14ac:dyDescent="0.25">
      <c r="A502" s="1"/>
      <c r="B502" s="1"/>
      <c r="C502" s="1"/>
      <c r="D502" s="2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5"/>
    </row>
    <row r="503" spans="1:16" x14ac:dyDescent="0.25">
      <c r="A503" s="1"/>
      <c r="B503" s="1"/>
      <c r="C503" s="1"/>
      <c r="D503" s="2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5"/>
    </row>
    <row r="504" spans="1:16" x14ac:dyDescent="0.25">
      <c r="A504" s="1"/>
      <c r="B504" s="1"/>
      <c r="C504" s="1"/>
      <c r="D504" s="2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5"/>
    </row>
    <row r="505" spans="1:16" x14ac:dyDescent="0.25">
      <c r="A505" s="1"/>
      <c r="B505" s="1"/>
      <c r="C505" s="1"/>
      <c r="D505" s="2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5"/>
    </row>
    <row r="506" spans="1:16" x14ac:dyDescent="0.25">
      <c r="A506" s="1"/>
      <c r="B506" s="1"/>
      <c r="C506" s="1"/>
      <c r="D506" s="2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5"/>
    </row>
    <row r="507" spans="1:16" x14ac:dyDescent="0.25">
      <c r="A507" s="1"/>
      <c r="B507" s="1"/>
      <c r="C507" s="1"/>
      <c r="D507" s="2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5"/>
    </row>
    <row r="508" spans="1:16" x14ac:dyDescent="0.25">
      <c r="A508" s="1"/>
      <c r="B508" s="1"/>
      <c r="C508" s="1"/>
      <c r="D508" s="2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5"/>
    </row>
    <row r="509" spans="1:16" x14ac:dyDescent="0.25">
      <c r="A509" s="1"/>
      <c r="B509" s="1"/>
      <c r="C509" s="1"/>
      <c r="D509" s="2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5"/>
    </row>
    <row r="510" spans="1:16" x14ac:dyDescent="0.25">
      <c r="A510" s="1"/>
      <c r="B510" s="1"/>
      <c r="C510" s="1"/>
      <c r="D510" s="2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5"/>
    </row>
    <row r="511" spans="1:16" x14ac:dyDescent="0.25">
      <c r="A511" s="1"/>
      <c r="B511" s="1"/>
      <c r="C511" s="1"/>
      <c r="D511" s="2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5"/>
    </row>
    <row r="512" spans="1:16" x14ac:dyDescent="0.25">
      <c r="A512" s="1"/>
      <c r="B512" s="1"/>
      <c r="C512" s="1"/>
      <c r="D512" s="2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5"/>
    </row>
    <row r="513" spans="1:16" x14ac:dyDescent="0.25">
      <c r="A513" s="1"/>
      <c r="B513" s="1"/>
      <c r="C513" s="1"/>
      <c r="D513" s="2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5"/>
    </row>
    <row r="514" spans="1:16" x14ac:dyDescent="0.25">
      <c r="A514" s="1"/>
      <c r="B514" s="1"/>
      <c r="C514" s="1"/>
      <c r="D514" s="2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5"/>
    </row>
    <row r="515" spans="1:16" x14ac:dyDescent="0.25">
      <c r="A515" s="1"/>
      <c r="B515" s="1"/>
      <c r="C515" s="1"/>
      <c r="D515" s="2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5"/>
    </row>
    <row r="516" spans="1:16" x14ac:dyDescent="0.25">
      <c r="A516" s="1"/>
      <c r="B516" s="1"/>
      <c r="C516" s="1"/>
      <c r="D516" s="2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5"/>
    </row>
    <row r="517" spans="1:16" x14ac:dyDescent="0.25">
      <c r="A517" s="1"/>
      <c r="B517" s="1"/>
      <c r="C517" s="1"/>
      <c r="D517" s="2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5"/>
    </row>
    <row r="518" spans="1:16" x14ac:dyDescent="0.25">
      <c r="A518" s="1"/>
      <c r="B518" s="1"/>
      <c r="C518" s="1"/>
      <c r="D518" s="2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5"/>
    </row>
    <row r="519" spans="1:16" x14ac:dyDescent="0.25">
      <c r="A519" s="1"/>
      <c r="B519" s="1"/>
      <c r="C519" s="1"/>
      <c r="D519" s="2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5"/>
    </row>
    <row r="520" spans="1:16" x14ac:dyDescent="0.25">
      <c r="A520" s="1"/>
      <c r="B520" s="1"/>
      <c r="C520" s="1"/>
      <c r="D520" s="2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5"/>
    </row>
    <row r="521" spans="1:16" x14ac:dyDescent="0.25">
      <c r="A521" s="1"/>
      <c r="B521" s="1"/>
      <c r="C521" s="1"/>
      <c r="D521" s="2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5"/>
    </row>
    <row r="522" spans="1:16" x14ac:dyDescent="0.25">
      <c r="A522" s="1"/>
      <c r="B522" s="1"/>
      <c r="C522" s="1"/>
      <c r="D522" s="2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5"/>
    </row>
    <row r="523" spans="1:16" x14ac:dyDescent="0.25">
      <c r="A523" s="1"/>
      <c r="B523" s="1"/>
      <c r="C523" s="1"/>
      <c r="D523" s="2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5"/>
    </row>
    <row r="524" spans="1:16" x14ac:dyDescent="0.25">
      <c r="A524" s="1"/>
      <c r="B524" s="1"/>
      <c r="C524" s="1"/>
      <c r="D524" s="2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5"/>
    </row>
    <row r="525" spans="1:16" x14ac:dyDescent="0.25">
      <c r="A525" s="1"/>
      <c r="B525" s="1"/>
      <c r="C525" s="1"/>
      <c r="D525" s="2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5"/>
    </row>
    <row r="526" spans="1:16" x14ac:dyDescent="0.25">
      <c r="A526" s="1"/>
      <c r="B526" s="1"/>
      <c r="C526" s="1"/>
      <c r="D526" s="2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5"/>
    </row>
    <row r="527" spans="1:16" x14ac:dyDescent="0.25">
      <c r="A527" s="1"/>
      <c r="B527" s="1"/>
      <c r="C527" s="1"/>
      <c r="D527" s="2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5"/>
    </row>
    <row r="528" spans="1:16" x14ac:dyDescent="0.25">
      <c r="A528" s="1"/>
      <c r="B528" s="1"/>
      <c r="C528" s="1"/>
      <c r="D528" s="2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5"/>
    </row>
    <row r="529" spans="1:16" x14ac:dyDescent="0.25">
      <c r="A529" s="1"/>
      <c r="B529" s="1"/>
      <c r="C529" s="1"/>
      <c r="D529" s="2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5"/>
    </row>
    <row r="530" spans="1:16" x14ac:dyDescent="0.25">
      <c r="A530" s="1"/>
      <c r="B530" s="1"/>
      <c r="C530" s="1"/>
      <c r="D530" s="2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5"/>
    </row>
    <row r="531" spans="1:16" x14ac:dyDescent="0.25">
      <c r="A531" s="1"/>
      <c r="B531" s="1"/>
      <c r="C531" s="1"/>
      <c r="D531" s="2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5"/>
    </row>
    <row r="532" spans="1:16" x14ac:dyDescent="0.25">
      <c r="A532" s="1"/>
      <c r="B532" s="1"/>
      <c r="C532" s="1"/>
      <c r="D532" s="2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5"/>
    </row>
    <row r="533" spans="1:16" x14ac:dyDescent="0.25">
      <c r="A533" s="1"/>
      <c r="B533" s="1"/>
      <c r="C533" s="1"/>
      <c r="D533" s="2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5"/>
    </row>
    <row r="534" spans="1:16" x14ac:dyDescent="0.25">
      <c r="A534" s="1"/>
      <c r="B534" s="1"/>
      <c r="C534" s="1"/>
      <c r="D534" s="2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5"/>
    </row>
    <row r="535" spans="1:16" x14ac:dyDescent="0.25">
      <c r="A535" s="1"/>
      <c r="B535" s="1"/>
      <c r="C535" s="1"/>
      <c r="D535" s="2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5"/>
    </row>
    <row r="536" spans="1:16" x14ac:dyDescent="0.25">
      <c r="A536" s="1"/>
      <c r="B536" s="1"/>
      <c r="C536" s="1"/>
      <c r="D536" s="2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5"/>
    </row>
    <row r="537" spans="1:16" x14ac:dyDescent="0.25">
      <c r="A537" s="1"/>
      <c r="B537" s="1"/>
      <c r="C537" s="1"/>
      <c r="D537" s="2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5"/>
    </row>
    <row r="538" spans="1:16" x14ac:dyDescent="0.25">
      <c r="A538" s="1"/>
      <c r="B538" s="1"/>
      <c r="C538" s="1"/>
      <c r="D538" s="2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5"/>
    </row>
    <row r="539" spans="1:16" x14ac:dyDescent="0.25">
      <c r="A539" s="1"/>
      <c r="B539" s="1"/>
      <c r="C539" s="1"/>
      <c r="D539" s="2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5"/>
    </row>
    <row r="540" spans="1:16" x14ac:dyDescent="0.25">
      <c r="A540" s="1"/>
      <c r="B540" s="1"/>
      <c r="C540" s="1"/>
      <c r="D540" s="2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5"/>
    </row>
    <row r="541" spans="1:16" x14ac:dyDescent="0.25">
      <c r="A541" s="1"/>
      <c r="B541" s="1"/>
      <c r="C541" s="1"/>
      <c r="D541" s="2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5"/>
    </row>
    <row r="542" spans="1:16" x14ac:dyDescent="0.25">
      <c r="A542" s="1"/>
      <c r="B542" s="1"/>
      <c r="C542" s="1"/>
      <c r="D542" s="2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5"/>
    </row>
    <row r="543" spans="1:16" x14ac:dyDescent="0.25">
      <c r="A543" s="1"/>
      <c r="B543" s="1"/>
      <c r="C543" s="1"/>
      <c r="D543" s="2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5"/>
    </row>
    <row r="544" spans="1:16" x14ac:dyDescent="0.25">
      <c r="A544" s="1"/>
      <c r="B544" s="1"/>
      <c r="C544" s="1"/>
      <c r="D544" s="2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5"/>
    </row>
    <row r="545" spans="1:16" x14ac:dyDescent="0.25">
      <c r="A545" s="1"/>
      <c r="B545" s="1"/>
      <c r="C545" s="1"/>
      <c r="D545" s="2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5"/>
    </row>
    <row r="546" spans="1:16" x14ac:dyDescent="0.25">
      <c r="A546" s="1"/>
      <c r="B546" s="1"/>
      <c r="C546" s="1"/>
      <c r="D546" s="2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5"/>
    </row>
    <row r="547" spans="1:16" x14ac:dyDescent="0.25">
      <c r="A547" s="1"/>
      <c r="B547" s="1"/>
      <c r="C547" s="1"/>
      <c r="D547" s="2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5"/>
    </row>
    <row r="548" spans="1:16" x14ac:dyDescent="0.25">
      <c r="A548" s="1"/>
      <c r="B548" s="1"/>
      <c r="C548" s="1"/>
      <c r="D548" s="2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5"/>
    </row>
    <row r="549" spans="1:16" x14ac:dyDescent="0.25">
      <c r="A549" s="1"/>
      <c r="B549" s="1"/>
      <c r="C549" s="1"/>
      <c r="D549" s="2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5"/>
    </row>
    <row r="550" spans="1:16" x14ac:dyDescent="0.25">
      <c r="A550" s="1"/>
      <c r="B550" s="1"/>
      <c r="C550" s="1"/>
      <c r="D550" s="2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5"/>
    </row>
    <row r="551" spans="1:16" x14ac:dyDescent="0.25">
      <c r="A551" s="1"/>
      <c r="B551" s="1"/>
      <c r="C551" s="1"/>
      <c r="D551" s="2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5"/>
    </row>
    <row r="552" spans="1:16" x14ac:dyDescent="0.25">
      <c r="A552" s="1"/>
      <c r="B552" s="1"/>
      <c r="C552" s="1"/>
      <c r="D552" s="2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5"/>
    </row>
    <row r="553" spans="1:16" x14ac:dyDescent="0.25">
      <c r="A553" s="1"/>
      <c r="B553" s="1"/>
      <c r="C553" s="1"/>
      <c r="D553" s="2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5"/>
    </row>
    <row r="554" spans="1:16" x14ac:dyDescent="0.25">
      <c r="A554" s="1"/>
      <c r="B554" s="1"/>
      <c r="C554" s="1"/>
      <c r="D554" s="2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5"/>
    </row>
    <row r="555" spans="1:16" x14ac:dyDescent="0.25">
      <c r="A555" s="1"/>
      <c r="B555" s="1"/>
      <c r="C555" s="1"/>
      <c r="D555" s="2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5"/>
    </row>
    <row r="556" spans="1:16" x14ac:dyDescent="0.25">
      <c r="A556" s="1"/>
      <c r="B556" s="1"/>
      <c r="C556" s="1"/>
      <c r="D556" s="2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5"/>
    </row>
    <row r="557" spans="1:16" x14ac:dyDescent="0.25">
      <c r="A557" s="1"/>
      <c r="B557" s="1"/>
      <c r="C557" s="1"/>
      <c r="D557" s="2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5"/>
    </row>
    <row r="558" spans="1:16" x14ac:dyDescent="0.25">
      <c r="A558" s="1"/>
      <c r="B558" s="1"/>
      <c r="C558" s="1"/>
      <c r="D558" s="2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5"/>
    </row>
    <row r="559" spans="1:16" x14ac:dyDescent="0.25">
      <c r="A559" s="1"/>
      <c r="B559" s="1"/>
      <c r="C559" s="1"/>
      <c r="D559" s="2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5"/>
    </row>
    <row r="560" spans="1:16" x14ac:dyDescent="0.25">
      <c r="A560" s="1"/>
      <c r="B560" s="1"/>
      <c r="C560" s="1"/>
      <c r="D560" s="2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5"/>
    </row>
    <row r="561" spans="1:16" x14ac:dyDescent="0.25">
      <c r="A561" s="1"/>
      <c r="B561" s="1"/>
      <c r="C561" s="1"/>
      <c r="D561" s="2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5"/>
    </row>
    <row r="562" spans="1:16" x14ac:dyDescent="0.25">
      <c r="A562" s="1"/>
      <c r="B562" s="1"/>
      <c r="C562" s="1"/>
      <c r="D562" s="2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5"/>
    </row>
    <row r="563" spans="1:16" x14ac:dyDescent="0.25">
      <c r="A563" s="1"/>
      <c r="B563" s="1"/>
      <c r="C563" s="1"/>
      <c r="D563" s="2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5"/>
    </row>
    <row r="564" spans="1:16" x14ac:dyDescent="0.25">
      <c r="A564" s="1"/>
      <c r="B564" s="1"/>
      <c r="C564" s="1"/>
      <c r="D564" s="2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5"/>
    </row>
    <row r="565" spans="1:16" x14ac:dyDescent="0.25">
      <c r="A565" s="1"/>
      <c r="B565" s="1"/>
      <c r="C565" s="1"/>
      <c r="D565" s="2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5"/>
    </row>
    <row r="566" spans="1:16" x14ac:dyDescent="0.25">
      <c r="A566" s="1"/>
      <c r="B566" s="1"/>
      <c r="C566" s="1"/>
      <c r="D566" s="2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5"/>
    </row>
    <row r="567" spans="1:16" x14ac:dyDescent="0.25">
      <c r="A567" s="1"/>
      <c r="B567" s="1"/>
      <c r="C567" s="1"/>
      <c r="D567" s="2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5"/>
    </row>
    <row r="568" spans="1:16" x14ac:dyDescent="0.25">
      <c r="A568" s="1"/>
      <c r="B568" s="1"/>
      <c r="C568" s="1"/>
      <c r="D568" s="2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5"/>
    </row>
    <row r="569" spans="1:16" x14ac:dyDescent="0.25">
      <c r="A569" s="1"/>
      <c r="B569" s="1"/>
      <c r="C569" s="1"/>
      <c r="D569" s="2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5"/>
    </row>
    <row r="570" spans="1:16" x14ac:dyDescent="0.25">
      <c r="A570" s="1"/>
      <c r="B570" s="1"/>
      <c r="C570" s="1"/>
      <c r="D570" s="2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5"/>
    </row>
    <row r="571" spans="1:16" x14ac:dyDescent="0.25">
      <c r="A571" s="1"/>
      <c r="B571" s="1"/>
      <c r="C571" s="1"/>
      <c r="D571" s="2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5"/>
    </row>
    <row r="572" spans="1:16" x14ac:dyDescent="0.25">
      <c r="A572" s="1"/>
      <c r="B572" s="1"/>
      <c r="C572" s="1"/>
      <c r="D572" s="2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5"/>
    </row>
    <row r="573" spans="1:16" x14ac:dyDescent="0.25">
      <c r="A573" s="1"/>
      <c r="B573" s="1"/>
      <c r="C573" s="1"/>
      <c r="D573" s="2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5"/>
    </row>
    <row r="574" spans="1:16" x14ac:dyDescent="0.25">
      <c r="A574" s="1"/>
      <c r="B574" s="1"/>
      <c r="C574" s="1"/>
      <c r="D574" s="2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5"/>
    </row>
    <row r="575" spans="1:16" x14ac:dyDescent="0.25">
      <c r="A575" s="1"/>
      <c r="B575" s="1"/>
      <c r="C575" s="1"/>
      <c r="D575" s="2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5"/>
    </row>
    <row r="576" spans="1:16" x14ac:dyDescent="0.25">
      <c r="A576" s="1"/>
      <c r="B576" s="1"/>
      <c r="C576" s="1"/>
      <c r="D576" s="2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5"/>
    </row>
    <row r="577" spans="1:16" x14ac:dyDescent="0.25">
      <c r="A577" s="1"/>
      <c r="B577" s="1"/>
      <c r="C577" s="1"/>
      <c r="D577" s="2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5"/>
    </row>
    <row r="578" spans="1:16" x14ac:dyDescent="0.25">
      <c r="A578" s="1"/>
      <c r="B578" s="1"/>
      <c r="C578" s="1"/>
      <c r="D578" s="2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5"/>
    </row>
    <row r="579" spans="1:16" x14ac:dyDescent="0.25">
      <c r="A579" s="1"/>
      <c r="B579" s="1"/>
      <c r="C579" s="1"/>
      <c r="D579" s="2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5"/>
    </row>
    <row r="580" spans="1:16" x14ac:dyDescent="0.25">
      <c r="A580" s="1"/>
      <c r="B580" s="1"/>
      <c r="C580" s="1"/>
      <c r="D580" s="2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5"/>
    </row>
    <row r="581" spans="1:16" x14ac:dyDescent="0.25">
      <c r="A581" s="1"/>
      <c r="B581" s="1"/>
      <c r="C581" s="1"/>
      <c r="D581" s="2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5"/>
    </row>
    <row r="582" spans="1:16" x14ac:dyDescent="0.25">
      <c r="A582" s="1"/>
      <c r="B582" s="1"/>
      <c r="C582" s="1"/>
      <c r="D582" s="2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5"/>
    </row>
    <row r="583" spans="1:16" x14ac:dyDescent="0.25">
      <c r="A583" s="1"/>
      <c r="B583" s="1"/>
      <c r="C583" s="1"/>
      <c r="D583" s="2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5"/>
    </row>
    <row r="584" spans="1:16" x14ac:dyDescent="0.25">
      <c r="A584" s="1"/>
      <c r="B584" s="1"/>
      <c r="C584" s="1"/>
      <c r="D584" s="2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5"/>
    </row>
    <row r="585" spans="1:16" x14ac:dyDescent="0.25">
      <c r="A585" s="1"/>
      <c r="B585" s="1"/>
      <c r="C585" s="1"/>
      <c r="D585" s="2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5"/>
    </row>
    <row r="586" spans="1:16" x14ac:dyDescent="0.25">
      <c r="A586" s="1"/>
      <c r="B586" s="1"/>
      <c r="C586" s="1"/>
      <c r="D586" s="2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5"/>
    </row>
    <row r="587" spans="1:16" x14ac:dyDescent="0.25">
      <c r="A587" s="1"/>
      <c r="B587" s="1"/>
      <c r="C587" s="1"/>
      <c r="D587" s="2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5"/>
    </row>
    <row r="588" spans="1:16" x14ac:dyDescent="0.25">
      <c r="A588" s="1"/>
      <c r="B588" s="1"/>
      <c r="C588" s="1"/>
      <c r="D588" s="2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5"/>
    </row>
    <row r="589" spans="1:16" x14ac:dyDescent="0.25">
      <c r="A589" s="1"/>
      <c r="B589" s="1"/>
      <c r="C589" s="1"/>
      <c r="D589" s="2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5"/>
    </row>
    <row r="590" spans="1:16" x14ac:dyDescent="0.25">
      <c r="A590" s="1"/>
      <c r="B590" s="1"/>
      <c r="C590" s="1"/>
      <c r="D590" s="2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5"/>
    </row>
    <row r="591" spans="1:16" x14ac:dyDescent="0.25">
      <c r="A591" s="1"/>
      <c r="B591" s="1"/>
      <c r="C591" s="1"/>
      <c r="D591" s="2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5"/>
    </row>
    <row r="592" spans="1:16" x14ac:dyDescent="0.25">
      <c r="A592" s="1"/>
      <c r="B592" s="1"/>
      <c r="C592" s="1"/>
      <c r="D592" s="2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5"/>
    </row>
    <row r="593" spans="1:16" x14ac:dyDescent="0.25">
      <c r="A593" s="1"/>
      <c r="B593" s="1"/>
      <c r="C593" s="1"/>
      <c r="D593" s="2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5"/>
    </row>
    <row r="594" spans="1:16" x14ac:dyDescent="0.25">
      <c r="A594" s="1"/>
      <c r="B594" s="1"/>
      <c r="C594" s="1"/>
      <c r="D594" s="2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5"/>
    </row>
    <row r="595" spans="1:16" x14ac:dyDescent="0.25">
      <c r="A595" s="1"/>
      <c r="B595" s="1"/>
      <c r="C595" s="1"/>
      <c r="D595" s="2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5"/>
    </row>
    <row r="596" spans="1:16" x14ac:dyDescent="0.25">
      <c r="A596" s="1"/>
      <c r="B596" s="1"/>
      <c r="C596" s="1"/>
      <c r="D596" s="2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5"/>
    </row>
    <row r="597" spans="1:16" x14ac:dyDescent="0.25">
      <c r="A597" s="1"/>
      <c r="B597" s="1"/>
      <c r="C597" s="1"/>
      <c r="D597" s="2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5"/>
    </row>
    <row r="598" spans="1:16" x14ac:dyDescent="0.25">
      <c r="A598" s="1"/>
      <c r="B598" s="1"/>
      <c r="C598" s="1"/>
      <c r="D598" s="2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5"/>
    </row>
    <row r="599" spans="1:16" x14ac:dyDescent="0.25">
      <c r="A599" s="1"/>
      <c r="B599" s="1"/>
      <c r="C599" s="1"/>
      <c r="D599" s="2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5"/>
    </row>
    <row r="600" spans="1:16" x14ac:dyDescent="0.25">
      <c r="A600" s="1"/>
      <c r="B600" s="1"/>
      <c r="C600" s="1"/>
      <c r="D600" s="2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5"/>
    </row>
    <row r="601" spans="1:16" x14ac:dyDescent="0.25">
      <c r="A601" s="1"/>
      <c r="B601" s="1"/>
      <c r="C601" s="1"/>
      <c r="D601" s="2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5"/>
    </row>
    <row r="602" spans="1:16" x14ac:dyDescent="0.25">
      <c r="A602" s="1"/>
      <c r="B602" s="1"/>
      <c r="C602" s="1"/>
      <c r="D602" s="2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5"/>
    </row>
    <row r="603" spans="1:16" x14ac:dyDescent="0.25">
      <c r="A603" s="1"/>
      <c r="B603" s="1"/>
      <c r="C603" s="1"/>
      <c r="D603" s="2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5"/>
    </row>
    <row r="604" spans="1:16" x14ac:dyDescent="0.25">
      <c r="A604" s="1"/>
      <c r="B604" s="1"/>
      <c r="C604" s="1"/>
      <c r="D604" s="2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5"/>
    </row>
    <row r="605" spans="1:16" x14ac:dyDescent="0.25">
      <c r="A605" s="1"/>
      <c r="B605" s="1"/>
      <c r="C605" s="1"/>
      <c r="D605" s="2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5"/>
    </row>
    <row r="606" spans="1:16" x14ac:dyDescent="0.25">
      <c r="A606" s="1"/>
      <c r="B606" s="1"/>
      <c r="C606" s="1"/>
      <c r="D606" s="2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5"/>
    </row>
    <row r="607" spans="1:16" x14ac:dyDescent="0.25">
      <c r="A607" s="1"/>
      <c r="B607" s="1"/>
      <c r="C607" s="1"/>
      <c r="D607" s="2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5"/>
    </row>
    <row r="608" spans="1:16" x14ac:dyDescent="0.25">
      <c r="A608" s="1"/>
      <c r="B608" s="1"/>
      <c r="C608" s="1"/>
      <c r="D608" s="2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5"/>
    </row>
    <row r="609" spans="1:16" x14ac:dyDescent="0.25">
      <c r="A609" s="1"/>
      <c r="B609" s="1"/>
      <c r="C609" s="1"/>
      <c r="D609" s="2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5"/>
    </row>
    <row r="610" spans="1:16" x14ac:dyDescent="0.25">
      <c r="A610" s="1"/>
      <c r="B610" s="1"/>
      <c r="C610" s="1"/>
      <c r="D610" s="2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5"/>
    </row>
    <row r="611" spans="1:16" x14ac:dyDescent="0.25">
      <c r="A611" s="1"/>
      <c r="B611" s="1"/>
      <c r="C611" s="1"/>
      <c r="D611" s="2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5"/>
    </row>
    <row r="612" spans="1:16" x14ac:dyDescent="0.25">
      <c r="A612" s="1"/>
      <c r="B612" s="1"/>
      <c r="C612" s="1"/>
      <c r="D612" s="2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5"/>
    </row>
    <row r="613" spans="1:16" x14ac:dyDescent="0.25">
      <c r="A613" s="1"/>
      <c r="B613" s="1"/>
      <c r="C613" s="1"/>
      <c r="D613" s="2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5"/>
    </row>
    <row r="614" spans="1:16" x14ac:dyDescent="0.25">
      <c r="A614" s="1"/>
      <c r="B614" s="1"/>
      <c r="C614" s="1"/>
      <c r="D614" s="2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5"/>
    </row>
    <row r="615" spans="1:16" x14ac:dyDescent="0.25">
      <c r="A615" s="1"/>
      <c r="B615" s="1"/>
      <c r="C615" s="1"/>
      <c r="D615" s="2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5"/>
    </row>
    <row r="616" spans="1:16" x14ac:dyDescent="0.25">
      <c r="A616" s="1"/>
      <c r="B616" s="1"/>
      <c r="C616" s="1"/>
      <c r="D616" s="2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5"/>
    </row>
    <row r="617" spans="1:16" x14ac:dyDescent="0.25">
      <c r="A617" s="1"/>
      <c r="B617" s="1"/>
      <c r="C617" s="1"/>
      <c r="D617" s="2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5"/>
    </row>
    <row r="618" spans="1:16" x14ac:dyDescent="0.25">
      <c r="A618" s="1"/>
      <c r="B618" s="1"/>
      <c r="C618" s="1"/>
      <c r="D618" s="2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5"/>
    </row>
    <row r="619" spans="1:16" x14ac:dyDescent="0.25">
      <c r="A619" s="1"/>
      <c r="B619" s="1"/>
      <c r="C619" s="1"/>
      <c r="D619" s="2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5"/>
    </row>
    <row r="620" spans="1:16" x14ac:dyDescent="0.25">
      <c r="A620" s="1"/>
      <c r="B620" s="1"/>
      <c r="C620" s="1"/>
      <c r="D620" s="2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5"/>
    </row>
    <row r="621" spans="1:16" x14ac:dyDescent="0.25">
      <c r="A621" s="1"/>
      <c r="B621" s="1"/>
      <c r="C621" s="1"/>
      <c r="D621" s="2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5"/>
    </row>
    <row r="622" spans="1:16" x14ac:dyDescent="0.25">
      <c r="A622" s="1"/>
      <c r="B622" s="1"/>
      <c r="C622" s="1"/>
      <c r="D622" s="2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5"/>
    </row>
    <row r="623" spans="1:16" x14ac:dyDescent="0.25">
      <c r="A623" s="1"/>
      <c r="B623" s="1"/>
      <c r="C623" s="1"/>
      <c r="D623" s="2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5"/>
    </row>
    <row r="624" spans="1:16" x14ac:dyDescent="0.25">
      <c r="A624" s="1"/>
      <c r="B624" s="1"/>
      <c r="C624" s="1"/>
      <c r="D624" s="2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5"/>
    </row>
    <row r="625" spans="1:16" x14ac:dyDescent="0.25">
      <c r="A625" s="1"/>
      <c r="B625" s="1"/>
      <c r="C625" s="1"/>
      <c r="D625" s="2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5"/>
    </row>
    <row r="626" spans="1:16" x14ac:dyDescent="0.25">
      <c r="A626" s="1"/>
      <c r="B626" s="1"/>
      <c r="C626" s="1"/>
      <c r="D626" s="2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5"/>
    </row>
    <row r="627" spans="1:16" x14ac:dyDescent="0.25">
      <c r="A627" s="1"/>
      <c r="B627" s="1"/>
      <c r="C627" s="1"/>
      <c r="D627" s="2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5"/>
    </row>
    <row r="628" spans="1:16" x14ac:dyDescent="0.25">
      <c r="A628" s="1"/>
      <c r="B628" s="1"/>
      <c r="C628" s="1"/>
      <c r="D628" s="2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5"/>
    </row>
    <row r="629" spans="1:16" x14ac:dyDescent="0.25">
      <c r="A629" s="1"/>
      <c r="B629" s="1"/>
      <c r="C629" s="1"/>
      <c r="D629" s="2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5"/>
    </row>
    <row r="630" spans="1:16" x14ac:dyDescent="0.25">
      <c r="A630" s="1"/>
      <c r="B630" s="1"/>
      <c r="C630" s="1"/>
      <c r="D630" s="2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5"/>
    </row>
    <row r="631" spans="1:16" x14ac:dyDescent="0.25">
      <c r="A631" s="1"/>
      <c r="B631" s="1"/>
      <c r="C631" s="1"/>
      <c r="D631" s="2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5"/>
    </row>
    <row r="632" spans="1:16" x14ac:dyDescent="0.25">
      <c r="A632" s="1"/>
      <c r="B632" s="1"/>
      <c r="C632" s="1"/>
      <c r="D632" s="2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5"/>
    </row>
    <row r="633" spans="1:16" x14ac:dyDescent="0.25">
      <c r="A633" s="1"/>
      <c r="B633" s="1"/>
      <c r="C633" s="1"/>
      <c r="D633" s="2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5"/>
    </row>
    <row r="634" spans="1:16" x14ac:dyDescent="0.25">
      <c r="A634" s="1"/>
      <c r="B634" s="1"/>
      <c r="C634" s="1"/>
      <c r="D634" s="2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5"/>
    </row>
    <row r="635" spans="1:16" x14ac:dyDescent="0.25">
      <c r="A635" s="1"/>
      <c r="B635" s="1"/>
      <c r="C635" s="1"/>
      <c r="D635" s="2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5"/>
    </row>
    <row r="636" spans="1:16" x14ac:dyDescent="0.25">
      <c r="A636" s="1"/>
      <c r="B636" s="1"/>
      <c r="C636" s="1"/>
      <c r="D636" s="2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5"/>
    </row>
    <row r="637" spans="1:16" x14ac:dyDescent="0.25">
      <c r="A637" s="1"/>
      <c r="B637" s="1"/>
      <c r="C637" s="1"/>
      <c r="D637" s="2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5"/>
    </row>
    <row r="638" spans="1:16" x14ac:dyDescent="0.25">
      <c r="A638" s="1"/>
      <c r="B638" s="1"/>
      <c r="C638" s="1"/>
      <c r="D638" s="2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5"/>
    </row>
    <row r="639" spans="1:16" x14ac:dyDescent="0.25">
      <c r="A639" s="1"/>
      <c r="B639" s="1"/>
      <c r="C639" s="1"/>
      <c r="D639" s="2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5"/>
    </row>
    <row r="640" spans="1:16" x14ac:dyDescent="0.25">
      <c r="A640" s="1"/>
      <c r="B640" s="1"/>
      <c r="C640" s="1"/>
      <c r="D640" s="2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5"/>
    </row>
    <row r="641" spans="1:16" x14ac:dyDescent="0.25">
      <c r="A641" s="1"/>
      <c r="B641" s="1"/>
      <c r="C641" s="1"/>
      <c r="D641" s="2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5"/>
    </row>
    <row r="642" spans="1:16" x14ac:dyDescent="0.25">
      <c r="A642" s="1"/>
      <c r="B642" s="1"/>
      <c r="C642" s="1"/>
      <c r="D642" s="2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5"/>
    </row>
    <row r="643" spans="1:16" x14ac:dyDescent="0.25">
      <c r="A643" s="1"/>
      <c r="B643" s="1"/>
      <c r="C643" s="1"/>
      <c r="D643" s="2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5"/>
    </row>
    <row r="644" spans="1:16" x14ac:dyDescent="0.25">
      <c r="A644" s="1"/>
      <c r="B644" s="1"/>
      <c r="C644" s="1"/>
      <c r="D644" s="2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5"/>
    </row>
    <row r="645" spans="1:16" x14ac:dyDescent="0.25">
      <c r="A645" s="1"/>
      <c r="B645" s="1"/>
      <c r="C645" s="1"/>
      <c r="D645" s="2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5"/>
    </row>
    <row r="646" spans="1:16" x14ac:dyDescent="0.25">
      <c r="A646" s="1"/>
      <c r="B646" s="1"/>
      <c r="C646" s="1"/>
      <c r="D646" s="2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5"/>
    </row>
    <row r="647" spans="1:16" x14ac:dyDescent="0.25">
      <c r="A647" s="1"/>
      <c r="B647" s="1"/>
      <c r="C647" s="1"/>
      <c r="D647" s="2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5"/>
    </row>
    <row r="648" spans="1:16" x14ac:dyDescent="0.25">
      <c r="A648" s="1"/>
      <c r="B648" s="1"/>
      <c r="C648" s="1"/>
      <c r="D648" s="2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5"/>
    </row>
    <row r="649" spans="1:16" x14ac:dyDescent="0.25">
      <c r="A649" s="1"/>
      <c r="B649" s="1"/>
      <c r="C649" s="1"/>
      <c r="D649" s="2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5"/>
    </row>
    <row r="650" spans="1:16" x14ac:dyDescent="0.25">
      <c r="A650" s="1"/>
      <c r="B650" s="1"/>
      <c r="C650" s="1"/>
      <c r="D650" s="2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5"/>
    </row>
    <row r="651" spans="1:16" x14ac:dyDescent="0.25">
      <c r="A651" s="1"/>
      <c r="B651" s="1"/>
      <c r="C651" s="1"/>
      <c r="D651" s="2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5"/>
    </row>
    <row r="652" spans="1:16" x14ac:dyDescent="0.25">
      <c r="A652" s="1"/>
      <c r="B652" s="1"/>
      <c r="C652" s="1"/>
      <c r="D652" s="2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5"/>
    </row>
    <row r="653" spans="1:16" x14ac:dyDescent="0.25">
      <c r="A653" s="1"/>
      <c r="B653" s="1"/>
      <c r="C653" s="1"/>
      <c r="D653" s="2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5"/>
    </row>
    <row r="654" spans="1:16" x14ac:dyDescent="0.25">
      <c r="A654" s="1"/>
      <c r="B654" s="1"/>
      <c r="C654" s="1"/>
      <c r="D654" s="2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5"/>
    </row>
    <row r="655" spans="1:16" x14ac:dyDescent="0.25">
      <c r="A655" s="1"/>
      <c r="B655" s="1"/>
      <c r="C655" s="1"/>
      <c r="D655" s="2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5"/>
    </row>
    <row r="656" spans="1:16" x14ac:dyDescent="0.25">
      <c r="A656" s="1"/>
      <c r="B656" s="1"/>
      <c r="C656" s="1"/>
      <c r="D656" s="2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5"/>
    </row>
    <row r="657" spans="1:16" x14ac:dyDescent="0.25">
      <c r="A657" s="1"/>
      <c r="B657" s="1"/>
      <c r="C657" s="1"/>
      <c r="D657" s="2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5"/>
    </row>
    <row r="658" spans="1:16" x14ac:dyDescent="0.25">
      <c r="A658" s="1"/>
      <c r="B658" s="1"/>
      <c r="C658" s="1"/>
      <c r="D658" s="2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5"/>
    </row>
    <row r="659" spans="1:16" x14ac:dyDescent="0.25">
      <c r="A659" s="1"/>
      <c r="B659" s="1"/>
      <c r="C659" s="1"/>
      <c r="D659" s="2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5"/>
    </row>
    <row r="660" spans="1:16" x14ac:dyDescent="0.25">
      <c r="A660" s="1"/>
      <c r="B660" s="1"/>
      <c r="C660" s="1"/>
      <c r="D660" s="2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5"/>
    </row>
    <row r="661" spans="1:16" x14ac:dyDescent="0.25">
      <c r="A661" s="1"/>
      <c r="B661" s="1"/>
      <c r="C661" s="1"/>
      <c r="D661" s="2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5"/>
    </row>
    <row r="662" spans="1:16" x14ac:dyDescent="0.25">
      <c r="A662" s="1"/>
      <c r="B662" s="1"/>
      <c r="C662" s="1"/>
      <c r="D662" s="2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5"/>
    </row>
    <row r="663" spans="1:16" x14ac:dyDescent="0.25">
      <c r="A663" s="1"/>
      <c r="B663" s="1"/>
      <c r="C663" s="1"/>
      <c r="D663" s="2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5"/>
    </row>
    <row r="664" spans="1:16" x14ac:dyDescent="0.25">
      <c r="A664" s="1"/>
      <c r="B664" s="1"/>
      <c r="C664" s="1"/>
      <c r="D664" s="2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5"/>
    </row>
    <row r="665" spans="1:16" x14ac:dyDescent="0.25">
      <c r="A665" s="1"/>
      <c r="B665" s="1"/>
      <c r="C665" s="1"/>
      <c r="D665" s="2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5"/>
    </row>
    <row r="666" spans="1:16" x14ac:dyDescent="0.25">
      <c r="A666" s="1"/>
      <c r="B666" s="1"/>
      <c r="C666" s="1"/>
      <c r="D666" s="2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5"/>
    </row>
    <row r="667" spans="1:16" x14ac:dyDescent="0.25">
      <c r="A667" s="1"/>
      <c r="B667" s="1"/>
      <c r="C667" s="1"/>
      <c r="D667" s="2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5"/>
    </row>
    <row r="668" spans="1:16" x14ac:dyDescent="0.25">
      <c r="A668" s="1"/>
      <c r="B668" s="1"/>
      <c r="C668" s="1"/>
      <c r="D668" s="2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5"/>
    </row>
    <row r="669" spans="1:16" x14ac:dyDescent="0.25">
      <c r="A669" s="1"/>
      <c r="B669" s="1"/>
      <c r="C669" s="1"/>
      <c r="D669" s="2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5"/>
    </row>
    <row r="670" spans="1:16" x14ac:dyDescent="0.25">
      <c r="A670" s="1"/>
      <c r="B670" s="1"/>
      <c r="C670" s="1"/>
      <c r="D670" s="2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5"/>
    </row>
    <row r="671" spans="1:16" x14ac:dyDescent="0.25">
      <c r="A671" s="1"/>
      <c r="B671" s="1"/>
      <c r="C671" s="1"/>
      <c r="D671" s="2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5"/>
    </row>
    <row r="672" spans="1:16" x14ac:dyDescent="0.25">
      <c r="A672" s="1"/>
      <c r="B672" s="1"/>
      <c r="C672" s="1"/>
      <c r="D672" s="2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5"/>
    </row>
    <row r="673" spans="1:16" x14ac:dyDescent="0.25">
      <c r="A673" s="1"/>
      <c r="B673" s="1"/>
      <c r="C673" s="1"/>
      <c r="D673" s="2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5"/>
    </row>
    <row r="674" spans="1:16" x14ac:dyDescent="0.25">
      <c r="A674" s="1"/>
      <c r="B674" s="1"/>
      <c r="C674" s="1"/>
      <c r="D674" s="2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5"/>
    </row>
    <row r="675" spans="1:16" x14ac:dyDescent="0.25">
      <c r="A675" s="1"/>
      <c r="B675" s="1"/>
      <c r="C675" s="1"/>
      <c r="D675" s="2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5"/>
    </row>
    <row r="676" spans="1:16" x14ac:dyDescent="0.25">
      <c r="A676" s="1"/>
      <c r="B676" s="1"/>
      <c r="C676" s="1"/>
      <c r="D676" s="2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5"/>
    </row>
    <row r="677" spans="1:16" x14ac:dyDescent="0.25">
      <c r="A677" s="1"/>
      <c r="B677" s="1"/>
      <c r="C677" s="1"/>
      <c r="D677" s="2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5"/>
    </row>
    <row r="678" spans="1:16" x14ac:dyDescent="0.25">
      <c r="A678" s="1"/>
      <c r="B678" s="1"/>
      <c r="C678" s="1"/>
      <c r="D678" s="2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5"/>
    </row>
    <row r="679" spans="1:16" x14ac:dyDescent="0.25">
      <c r="A679" s="1"/>
      <c r="B679" s="1"/>
      <c r="C679" s="1"/>
      <c r="D679" s="2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5"/>
    </row>
    <row r="680" spans="1:16" x14ac:dyDescent="0.25">
      <c r="A680" s="1"/>
      <c r="B680" s="1"/>
      <c r="C680" s="1"/>
      <c r="D680" s="2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5"/>
    </row>
    <row r="681" spans="1:16" x14ac:dyDescent="0.25">
      <c r="A681" s="1"/>
      <c r="B681" s="1"/>
      <c r="C681" s="1"/>
      <c r="D681" s="2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5"/>
    </row>
    <row r="682" spans="1:16" x14ac:dyDescent="0.25">
      <c r="A682" s="1"/>
      <c r="B682" s="1"/>
      <c r="C682" s="1"/>
      <c r="D682" s="2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5"/>
    </row>
    <row r="683" spans="1:16" x14ac:dyDescent="0.25">
      <c r="A683" s="1"/>
      <c r="B683" s="1"/>
      <c r="C683" s="1"/>
      <c r="D683" s="2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5"/>
    </row>
    <row r="684" spans="1:16" x14ac:dyDescent="0.25">
      <c r="A684" s="1"/>
      <c r="B684" s="1"/>
      <c r="C684" s="1"/>
      <c r="D684" s="2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5"/>
    </row>
    <row r="685" spans="1:16" x14ac:dyDescent="0.25">
      <c r="A685" s="1"/>
      <c r="B685" s="1"/>
      <c r="C685" s="1"/>
      <c r="D685" s="2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5"/>
    </row>
    <row r="686" spans="1:16" x14ac:dyDescent="0.25">
      <c r="A686" s="1"/>
      <c r="B686" s="1"/>
      <c r="C686" s="1"/>
      <c r="D686" s="2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5"/>
    </row>
    <row r="687" spans="1:16" x14ac:dyDescent="0.25">
      <c r="A687" s="1"/>
      <c r="B687" s="1"/>
      <c r="C687" s="1"/>
      <c r="D687" s="2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5"/>
    </row>
    <row r="688" spans="1:16" x14ac:dyDescent="0.25">
      <c r="A688" s="1"/>
      <c r="B688" s="1"/>
      <c r="C688" s="1"/>
      <c r="D688" s="2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5"/>
    </row>
    <row r="689" spans="1:16" x14ac:dyDescent="0.25">
      <c r="A689" s="1"/>
      <c r="B689" s="1"/>
      <c r="C689" s="1"/>
      <c r="D689" s="2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5"/>
    </row>
    <row r="690" spans="1:16" x14ac:dyDescent="0.25">
      <c r="A690" s="1"/>
      <c r="B690" s="1"/>
      <c r="C690" s="1"/>
      <c r="D690" s="2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5"/>
    </row>
    <row r="691" spans="1:16" x14ac:dyDescent="0.25">
      <c r="A691" s="1"/>
      <c r="B691" s="1"/>
      <c r="C691" s="1"/>
      <c r="D691" s="2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5"/>
    </row>
    <row r="692" spans="1:16" x14ac:dyDescent="0.25">
      <c r="A692" s="1"/>
      <c r="B692" s="1"/>
      <c r="C692" s="1"/>
      <c r="D692" s="2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5"/>
    </row>
    <row r="693" spans="1:16" x14ac:dyDescent="0.25">
      <c r="A693" s="1"/>
      <c r="B693" s="1"/>
      <c r="C693" s="1"/>
      <c r="D693" s="2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5"/>
    </row>
    <row r="694" spans="1:16" x14ac:dyDescent="0.25">
      <c r="A694" s="1"/>
      <c r="B694" s="1"/>
      <c r="C694" s="1"/>
      <c r="D694" s="2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5"/>
    </row>
    <row r="695" spans="1:16" x14ac:dyDescent="0.25">
      <c r="A695" s="1"/>
      <c r="B695" s="1"/>
      <c r="C695" s="1"/>
      <c r="D695" s="2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5"/>
    </row>
    <row r="696" spans="1:16" x14ac:dyDescent="0.25">
      <c r="A696" s="1"/>
      <c r="B696" s="1"/>
      <c r="C696" s="1"/>
      <c r="D696" s="2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5"/>
    </row>
    <row r="697" spans="1:16" x14ac:dyDescent="0.25">
      <c r="A697" s="1"/>
      <c r="B697" s="1"/>
      <c r="C697" s="1"/>
      <c r="D697" s="2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5"/>
    </row>
    <row r="698" spans="1:16" x14ac:dyDescent="0.25">
      <c r="A698" s="1"/>
      <c r="B698" s="1"/>
      <c r="C698" s="1"/>
      <c r="D698" s="2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5"/>
    </row>
    <row r="699" spans="1:16" x14ac:dyDescent="0.25">
      <c r="A699" s="1"/>
      <c r="B699" s="1"/>
      <c r="C699" s="1"/>
      <c r="D699" s="2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5"/>
    </row>
    <row r="700" spans="1:16" x14ac:dyDescent="0.25">
      <c r="A700" s="1"/>
      <c r="B700" s="1"/>
      <c r="C700" s="1"/>
      <c r="D700" s="2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5"/>
    </row>
    <row r="701" spans="1:16" x14ac:dyDescent="0.25">
      <c r="A701" s="1"/>
      <c r="B701" s="1"/>
      <c r="C701" s="1"/>
      <c r="D701" s="2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5"/>
    </row>
    <row r="702" spans="1:16" x14ac:dyDescent="0.25">
      <c r="A702" s="1"/>
      <c r="B702" s="1"/>
      <c r="C702" s="1"/>
      <c r="D702" s="2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5"/>
    </row>
    <row r="703" spans="1:16" x14ac:dyDescent="0.25">
      <c r="A703" s="1"/>
      <c r="B703" s="1"/>
      <c r="C703" s="1"/>
      <c r="D703" s="2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5"/>
    </row>
    <row r="704" spans="1:16" x14ac:dyDescent="0.25">
      <c r="A704" s="1"/>
      <c r="B704" s="1"/>
      <c r="C704" s="1"/>
      <c r="D704" s="2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5"/>
    </row>
    <row r="705" spans="1:16" x14ac:dyDescent="0.25">
      <c r="A705" s="1"/>
      <c r="B705" s="1"/>
      <c r="C705" s="1"/>
      <c r="D705" s="2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5"/>
    </row>
    <row r="706" spans="1:16" x14ac:dyDescent="0.25">
      <c r="A706" s="1"/>
      <c r="B706" s="1"/>
      <c r="C706" s="1"/>
      <c r="D706" s="2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5"/>
    </row>
    <row r="707" spans="1:16" x14ac:dyDescent="0.25">
      <c r="A707" s="1"/>
      <c r="B707" s="1"/>
      <c r="C707" s="1"/>
      <c r="D707" s="2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5"/>
    </row>
    <row r="708" spans="1:16" x14ac:dyDescent="0.25">
      <c r="A708" s="1"/>
      <c r="B708" s="1"/>
      <c r="C708" s="1"/>
      <c r="D708" s="2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5"/>
    </row>
    <row r="709" spans="1:16" x14ac:dyDescent="0.25">
      <c r="A709" s="1"/>
      <c r="B709" s="1"/>
      <c r="C709" s="1"/>
      <c r="D709" s="2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5"/>
    </row>
    <row r="710" spans="1:16" x14ac:dyDescent="0.25">
      <c r="A710" s="1"/>
      <c r="B710" s="1"/>
      <c r="C710" s="1"/>
      <c r="D710" s="2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5"/>
    </row>
    <row r="711" spans="1:16" x14ac:dyDescent="0.25">
      <c r="A711" s="1"/>
      <c r="B711" s="1"/>
      <c r="C711" s="1"/>
      <c r="D711" s="2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5"/>
    </row>
    <row r="712" spans="1:16" x14ac:dyDescent="0.25">
      <c r="A712" s="1"/>
      <c r="B712" s="1"/>
      <c r="C712" s="1"/>
      <c r="D712" s="2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5"/>
    </row>
    <row r="713" spans="1:16" x14ac:dyDescent="0.25">
      <c r="A713" s="1"/>
      <c r="B713" s="1"/>
      <c r="C713" s="1"/>
      <c r="D713" s="2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5"/>
    </row>
    <row r="714" spans="1:16" x14ac:dyDescent="0.25">
      <c r="A714" s="1"/>
      <c r="B714" s="1"/>
      <c r="C714" s="1"/>
      <c r="D714" s="2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5"/>
    </row>
    <row r="715" spans="1:16" x14ac:dyDescent="0.25">
      <c r="A715" s="1"/>
      <c r="B715" s="1"/>
      <c r="C715" s="1"/>
      <c r="D715" s="2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5"/>
    </row>
    <row r="716" spans="1:16" x14ac:dyDescent="0.25">
      <c r="A716" s="1"/>
      <c r="B716" s="1"/>
      <c r="C716" s="1"/>
      <c r="D716" s="2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5"/>
    </row>
    <row r="717" spans="1:16" x14ac:dyDescent="0.25">
      <c r="A717" s="1"/>
      <c r="B717" s="1"/>
      <c r="C717" s="1"/>
      <c r="D717" s="2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5"/>
    </row>
    <row r="718" spans="1:16" x14ac:dyDescent="0.25">
      <c r="A718" s="1"/>
      <c r="B718" s="1"/>
      <c r="C718" s="1"/>
      <c r="D718" s="2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5"/>
    </row>
    <row r="719" spans="1:16" x14ac:dyDescent="0.25">
      <c r="A719" s="1"/>
      <c r="B719" s="1"/>
      <c r="C719" s="1"/>
      <c r="D719" s="2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5"/>
    </row>
    <row r="720" spans="1:16" x14ac:dyDescent="0.25">
      <c r="A720" s="1"/>
      <c r="B720" s="1"/>
      <c r="C720" s="1"/>
      <c r="D720" s="2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5"/>
    </row>
    <row r="721" spans="1:16" x14ac:dyDescent="0.25">
      <c r="A721" s="1"/>
      <c r="B721" s="1"/>
      <c r="C721" s="1"/>
      <c r="D721" s="2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5"/>
    </row>
    <row r="722" spans="1:16" x14ac:dyDescent="0.25">
      <c r="A722" s="1"/>
      <c r="B722" s="1"/>
      <c r="C722" s="1"/>
      <c r="D722" s="2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5"/>
    </row>
    <row r="723" spans="1:16" x14ac:dyDescent="0.25">
      <c r="A723" s="1"/>
      <c r="B723" s="1"/>
      <c r="C723" s="1"/>
      <c r="D723" s="2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5"/>
    </row>
    <row r="724" spans="1:16" x14ac:dyDescent="0.25">
      <c r="A724" s="1"/>
      <c r="B724" s="1"/>
      <c r="C724" s="1"/>
      <c r="D724" s="2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5"/>
    </row>
    <row r="725" spans="1:16" x14ac:dyDescent="0.25">
      <c r="A725" s="1"/>
      <c r="B725" s="1"/>
      <c r="C725" s="1"/>
      <c r="D725" s="2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5"/>
    </row>
    <row r="726" spans="1:16" x14ac:dyDescent="0.25">
      <c r="A726" s="1"/>
      <c r="B726" s="1"/>
      <c r="C726" s="1"/>
      <c r="D726" s="2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5"/>
    </row>
    <row r="727" spans="1:16" x14ac:dyDescent="0.25">
      <c r="A727" s="1"/>
      <c r="B727" s="1"/>
      <c r="C727" s="1"/>
      <c r="D727" s="2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5"/>
    </row>
    <row r="728" spans="1:16" x14ac:dyDescent="0.25">
      <c r="A728" s="1"/>
      <c r="B728" s="1"/>
      <c r="C728" s="1"/>
      <c r="D728" s="2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5"/>
    </row>
    <row r="729" spans="1:16" x14ac:dyDescent="0.25">
      <c r="A729" s="1"/>
      <c r="B729" s="1"/>
      <c r="C729" s="1"/>
      <c r="D729" s="2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5"/>
    </row>
    <row r="730" spans="1:16" x14ac:dyDescent="0.25">
      <c r="A730" s="1"/>
      <c r="B730" s="1"/>
      <c r="C730" s="1"/>
      <c r="D730" s="2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5"/>
    </row>
    <row r="731" spans="1:16" x14ac:dyDescent="0.25">
      <c r="A731" s="1"/>
      <c r="B731" s="1"/>
      <c r="C731" s="1"/>
      <c r="D731" s="2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5"/>
    </row>
    <row r="732" spans="1:16" x14ac:dyDescent="0.25">
      <c r="A732" s="1"/>
      <c r="B732" s="1"/>
      <c r="C732" s="1"/>
      <c r="D732" s="2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5"/>
    </row>
    <row r="733" spans="1:16" x14ac:dyDescent="0.25">
      <c r="A733" s="1"/>
      <c r="B733" s="1"/>
      <c r="C733" s="1"/>
      <c r="D733" s="2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5"/>
    </row>
    <row r="734" spans="1:16" x14ac:dyDescent="0.25">
      <c r="A734" s="1"/>
      <c r="B734" s="1"/>
      <c r="C734" s="1"/>
      <c r="D734" s="2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5"/>
    </row>
    <row r="735" spans="1:16" x14ac:dyDescent="0.25">
      <c r="A735" s="1"/>
      <c r="B735" s="1"/>
      <c r="C735" s="1"/>
      <c r="D735" s="2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5"/>
    </row>
    <row r="736" spans="1:16" x14ac:dyDescent="0.25">
      <c r="A736" s="1"/>
      <c r="B736" s="1"/>
      <c r="C736" s="1"/>
      <c r="D736" s="2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5"/>
    </row>
    <row r="737" spans="1:16" x14ac:dyDescent="0.25">
      <c r="A737" s="1"/>
      <c r="B737" s="1"/>
      <c r="C737" s="1"/>
      <c r="D737" s="2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5"/>
    </row>
    <row r="738" spans="1:16" x14ac:dyDescent="0.25">
      <c r="A738" s="1"/>
      <c r="B738" s="1"/>
      <c r="C738" s="1"/>
      <c r="D738" s="2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5"/>
    </row>
    <row r="739" spans="1:16" x14ac:dyDescent="0.25">
      <c r="A739" s="1"/>
      <c r="B739" s="1"/>
      <c r="C739" s="1"/>
      <c r="D739" s="2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5"/>
    </row>
    <row r="740" spans="1:16" x14ac:dyDescent="0.25">
      <c r="A740" s="1"/>
      <c r="B740" s="1"/>
      <c r="C740" s="1"/>
      <c r="D740" s="2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5"/>
    </row>
    <row r="741" spans="1:16" x14ac:dyDescent="0.25">
      <c r="A741" s="1"/>
      <c r="B741" s="1"/>
      <c r="C741" s="1"/>
      <c r="D741" s="2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5"/>
    </row>
    <row r="742" spans="1:16" x14ac:dyDescent="0.25">
      <c r="A742" s="1"/>
      <c r="B742" s="1"/>
      <c r="C742" s="1"/>
      <c r="D742" s="2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5"/>
    </row>
    <row r="743" spans="1:16" x14ac:dyDescent="0.25">
      <c r="A743" s="1"/>
      <c r="B743" s="1"/>
      <c r="C743" s="1"/>
      <c r="D743" s="2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5"/>
    </row>
    <row r="744" spans="1:16" x14ac:dyDescent="0.25">
      <c r="A744" s="1"/>
      <c r="B744" s="1"/>
      <c r="C744" s="1"/>
      <c r="D744" s="2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5"/>
    </row>
    <row r="745" spans="1:16" x14ac:dyDescent="0.25">
      <c r="A745" s="1"/>
      <c r="B745" s="1"/>
      <c r="C745" s="1"/>
      <c r="D745" s="2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5"/>
    </row>
    <row r="746" spans="1:16" x14ac:dyDescent="0.25">
      <c r="A746" s="1"/>
      <c r="B746" s="1"/>
      <c r="C746" s="1"/>
      <c r="D746" s="2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5"/>
    </row>
    <row r="747" spans="1:16" x14ac:dyDescent="0.25">
      <c r="A747" s="1"/>
      <c r="B747" s="1"/>
      <c r="C747" s="1"/>
      <c r="D747" s="2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5"/>
    </row>
    <row r="748" spans="1:16" x14ac:dyDescent="0.25">
      <c r="A748" s="1"/>
      <c r="B748" s="1"/>
      <c r="C748" s="1"/>
      <c r="D748" s="2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5"/>
    </row>
    <row r="749" spans="1:16" x14ac:dyDescent="0.25">
      <c r="A749" s="1"/>
      <c r="B749" s="1"/>
      <c r="C749" s="1"/>
      <c r="D749" s="2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5"/>
    </row>
    <row r="750" spans="1:16" x14ac:dyDescent="0.25">
      <c r="A750" s="1"/>
      <c r="B750" s="1"/>
      <c r="C750" s="1"/>
      <c r="D750" s="2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5"/>
    </row>
    <row r="751" spans="1:16" x14ac:dyDescent="0.25">
      <c r="A751" s="1"/>
      <c r="B751" s="1"/>
      <c r="C751" s="1"/>
      <c r="D751" s="2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5"/>
    </row>
    <row r="752" spans="1:16" x14ac:dyDescent="0.25">
      <c r="A752" s="1"/>
      <c r="B752" s="1"/>
      <c r="C752" s="1"/>
      <c r="D752" s="2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5"/>
    </row>
    <row r="753" spans="1:16" x14ac:dyDescent="0.25">
      <c r="A753" s="1"/>
      <c r="B753" s="1"/>
      <c r="C753" s="1"/>
      <c r="D753" s="2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5"/>
    </row>
    <row r="754" spans="1:16" x14ac:dyDescent="0.25">
      <c r="A754" s="1"/>
      <c r="B754" s="1"/>
      <c r="C754" s="1"/>
      <c r="D754" s="2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5"/>
    </row>
    <row r="755" spans="1:16" x14ac:dyDescent="0.25">
      <c r="A755" s="1"/>
      <c r="B755" s="1"/>
      <c r="C755" s="1"/>
      <c r="D755" s="2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5"/>
    </row>
    <row r="756" spans="1:16" x14ac:dyDescent="0.25">
      <c r="A756" s="1"/>
      <c r="B756" s="1"/>
      <c r="C756" s="1"/>
      <c r="D756" s="2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5"/>
    </row>
    <row r="757" spans="1:16" x14ac:dyDescent="0.25">
      <c r="A757" s="1"/>
      <c r="B757" s="1"/>
      <c r="C757" s="1"/>
      <c r="D757" s="2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5"/>
    </row>
    <row r="758" spans="1:16" x14ac:dyDescent="0.25">
      <c r="A758" s="1"/>
      <c r="B758" s="1"/>
      <c r="C758" s="1"/>
      <c r="D758" s="2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5"/>
    </row>
    <row r="759" spans="1:16" x14ac:dyDescent="0.25">
      <c r="A759" s="1"/>
      <c r="B759" s="1"/>
      <c r="C759" s="1"/>
      <c r="D759" s="2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5"/>
    </row>
    <row r="760" spans="1:16" x14ac:dyDescent="0.25">
      <c r="A760" s="1"/>
      <c r="B760" s="1"/>
      <c r="C760" s="1"/>
      <c r="D760" s="2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5"/>
    </row>
    <row r="761" spans="1:16" x14ac:dyDescent="0.25">
      <c r="A761" s="1"/>
      <c r="B761" s="1"/>
      <c r="C761" s="1"/>
      <c r="D761" s="2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5"/>
    </row>
    <row r="762" spans="1:16" x14ac:dyDescent="0.25">
      <c r="A762" s="1"/>
      <c r="B762" s="1"/>
      <c r="C762" s="1"/>
      <c r="D762" s="2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5"/>
    </row>
    <row r="763" spans="1:16" x14ac:dyDescent="0.25">
      <c r="A763" s="1"/>
      <c r="B763" s="1"/>
      <c r="C763" s="1"/>
      <c r="D763" s="2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5"/>
    </row>
    <row r="764" spans="1:16" x14ac:dyDescent="0.25">
      <c r="A764" s="1"/>
      <c r="B764" s="1"/>
      <c r="C764" s="1"/>
      <c r="D764" s="2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5"/>
    </row>
    <row r="765" spans="1:16" x14ac:dyDescent="0.25">
      <c r="A765" s="1"/>
      <c r="B765" s="1"/>
      <c r="C765" s="1"/>
      <c r="D765" s="2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5"/>
    </row>
    <row r="766" spans="1:16" x14ac:dyDescent="0.25">
      <c r="A766" s="1"/>
      <c r="B766" s="1"/>
      <c r="C766" s="1"/>
      <c r="D766" s="2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5"/>
    </row>
    <row r="767" spans="1:16" x14ac:dyDescent="0.25">
      <c r="A767" s="1"/>
      <c r="B767" s="1"/>
      <c r="C767" s="1"/>
      <c r="D767" s="2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5"/>
    </row>
    <row r="768" spans="1:16" x14ac:dyDescent="0.25">
      <c r="A768" s="1"/>
      <c r="B768" s="1"/>
      <c r="C768" s="1"/>
      <c r="D768" s="2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5"/>
    </row>
    <row r="769" spans="1:16" x14ac:dyDescent="0.25">
      <c r="A769" s="1"/>
      <c r="B769" s="1"/>
      <c r="C769" s="1"/>
      <c r="D769" s="2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5"/>
    </row>
    <row r="770" spans="1:16" x14ac:dyDescent="0.25">
      <c r="A770" s="1"/>
      <c r="B770" s="1"/>
      <c r="C770" s="1"/>
      <c r="D770" s="2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5"/>
    </row>
    <row r="771" spans="1:16" x14ac:dyDescent="0.25">
      <c r="A771" s="1"/>
      <c r="B771" s="1"/>
      <c r="C771" s="1"/>
      <c r="D771" s="2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5"/>
    </row>
    <row r="772" spans="1:16" x14ac:dyDescent="0.25">
      <c r="A772" s="1"/>
      <c r="B772" s="1"/>
      <c r="C772" s="1"/>
      <c r="D772" s="2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5"/>
    </row>
    <row r="773" spans="1:16" x14ac:dyDescent="0.25">
      <c r="A773" s="1"/>
      <c r="B773" s="1"/>
      <c r="C773" s="1"/>
      <c r="D773" s="2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5"/>
    </row>
    <row r="774" spans="1:16" x14ac:dyDescent="0.25">
      <c r="A774" s="1"/>
      <c r="B774" s="1"/>
      <c r="C774" s="1"/>
      <c r="D774" s="2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5"/>
    </row>
    <row r="775" spans="1:16" x14ac:dyDescent="0.25">
      <c r="A775" s="1"/>
      <c r="B775" s="1"/>
      <c r="C775" s="1"/>
      <c r="D775" s="2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5"/>
    </row>
    <row r="776" spans="1:16" x14ac:dyDescent="0.25">
      <c r="A776" s="1"/>
      <c r="B776" s="1"/>
      <c r="C776" s="1"/>
      <c r="D776" s="2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5"/>
    </row>
    <row r="777" spans="1:16" x14ac:dyDescent="0.25">
      <c r="A777" s="1"/>
      <c r="B777" s="1"/>
      <c r="C777" s="1"/>
      <c r="D777" s="2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5"/>
    </row>
    <row r="778" spans="1:16" x14ac:dyDescent="0.25">
      <c r="A778" s="1"/>
      <c r="B778" s="1"/>
      <c r="C778" s="1"/>
      <c r="D778" s="2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5"/>
    </row>
    <row r="779" spans="1:16" x14ac:dyDescent="0.25">
      <c r="A779" s="1"/>
      <c r="B779" s="1"/>
      <c r="C779" s="1"/>
      <c r="D779" s="2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5"/>
    </row>
    <row r="780" spans="1:16" x14ac:dyDescent="0.25">
      <c r="A780" s="1"/>
      <c r="B780" s="1"/>
      <c r="C780" s="1"/>
      <c r="D780" s="2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5"/>
    </row>
    <row r="781" spans="1:16" x14ac:dyDescent="0.25">
      <c r="A781" s="1"/>
      <c r="B781" s="1"/>
      <c r="C781" s="1"/>
      <c r="D781" s="2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5"/>
    </row>
    <row r="782" spans="1:16" x14ac:dyDescent="0.25">
      <c r="A782" s="1"/>
      <c r="B782" s="1"/>
      <c r="C782" s="1"/>
      <c r="D782" s="2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5"/>
    </row>
    <row r="783" spans="1:16" x14ac:dyDescent="0.25">
      <c r="A783" s="1"/>
      <c r="B783" s="1"/>
      <c r="C783" s="1"/>
      <c r="D783" s="2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5"/>
    </row>
    <row r="784" spans="1:16" x14ac:dyDescent="0.25">
      <c r="A784" s="1"/>
      <c r="B784" s="1"/>
      <c r="C784" s="1"/>
      <c r="D784" s="2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5"/>
    </row>
    <row r="785" spans="1:16" x14ac:dyDescent="0.25">
      <c r="A785" s="1"/>
      <c r="B785" s="1"/>
      <c r="C785" s="1"/>
      <c r="D785" s="2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5"/>
    </row>
    <row r="786" spans="1:16" x14ac:dyDescent="0.25">
      <c r="A786" s="1"/>
      <c r="B786" s="1"/>
      <c r="C786" s="1"/>
      <c r="D786" s="2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5"/>
    </row>
    <row r="787" spans="1:16" x14ac:dyDescent="0.25">
      <c r="A787" s="1"/>
      <c r="B787" s="1"/>
      <c r="C787" s="1"/>
      <c r="D787" s="2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5"/>
    </row>
    <row r="788" spans="1:16" x14ac:dyDescent="0.25">
      <c r="A788" s="1"/>
      <c r="B788" s="1"/>
      <c r="C788" s="1"/>
      <c r="D788" s="2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5"/>
    </row>
    <row r="789" spans="1:16" x14ac:dyDescent="0.25">
      <c r="A789" s="1"/>
      <c r="B789" s="1"/>
      <c r="C789" s="1"/>
      <c r="D789" s="2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5"/>
    </row>
    <row r="790" spans="1:16" x14ac:dyDescent="0.25">
      <c r="A790" s="1"/>
      <c r="B790" s="1"/>
      <c r="C790" s="1"/>
      <c r="D790" s="2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5"/>
    </row>
    <row r="791" spans="1:16" x14ac:dyDescent="0.25">
      <c r="A791" s="1"/>
      <c r="B791" s="1"/>
      <c r="C791" s="1"/>
      <c r="D791" s="2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5"/>
    </row>
    <row r="792" spans="1:16" x14ac:dyDescent="0.25">
      <c r="A792" s="1"/>
      <c r="B792" s="1"/>
      <c r="C792" s="1"/>
      <c r="D792" s="2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5"/>
    </row>
    <row r="793" spans="1:16" x14ac:dyDescent="0.25">
      <c r="A793" s="1"/>
      <c r="B793" s="1"/>
      <c r="C793" s="1"/>
      <c r="D793" s="2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5"/>
    </row>
    <row r="794" spans="1:16" x14ac:dyDescent="0.25">
      <c r="A794" s="1"/>
      <c r="B794" s="1"/>
      <c r="C794" s="1"/>
      <c r="D794" s="2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5"/>
    </row>
    <row r="795" spans="1:16" x14ac:dyDescent="0.25">
      <c r="A795" s="1"/>
      <c r="B795" s="1"/>
      <c r="C795" s="1"/>
      <c r="D795" s="2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5"/>
    </row>
    <row r="796" spans="1:16" x14ac:dyDescent="0.25">
      <c r="A796" s="1"/>
      <c r="B796" s="1"/>
      <c r="C796" s="1"/>
      <c r="D796" s="2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5"/>
    </row>
    <row r="797" spans="1:16" x14ac:dyDescent="0.25">
      <c r="A797" s="1"/>
      <c r="B797" s="1"/>
      <c r="C797" s="1"/>
      <c r="D797" s="2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5"/>
    </row>
    <row r="798" spans="1:16" x14ac:dyDescent="0.25">
      <c r="A798" s="1"/>
      <c r="B798" s="1"/>
      <c r="C798" s="1"/>
      <c r="D798" s="2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5"/>
    </row>
    <row r="799" spans="1:16" x14ac:dyDescent="0.25">
      <c r="A799" s="1"/>
      <c r="B799" s="1"/>
      <c r="C799" s="1"/>
      <c r="D799" s="2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5"/>
    </row>
    <row r="800" spans="1:16" x14ac:dyDescent="0.25">
      <c r="A800" s="1"/>
      <c r="B800" s="1"/>
      <c r="C800" s="1"/>
      <c r="D800" s="2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5"/>
    </row>
    <row r="801" spans="1:16" x14ac:dyDescent="0.25">
      <c r="A801" s="1"/>
      <c r="B801" s="1"/>
      <c r="C801" s="1"/>
      <c r="D801" s="2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5"/>
    </row>
    <row r="802" spans="1:16" x14ac:dyDescent="0.25">
      <c r="A802" s="1"/>
      <c r="B802" s="1"/>
      <c r="C802" s="1"/>
      <c r="D802" s="2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5"/>
    </row>
    <row r="803" spans="1:16" x14ac:dyDescent="0.25">
      <c r="A803" s="1"/>
      <c r="B803" s="1"/>
      <c r="C803" s="1"/>
      <c r="D803" s="2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5"/>
    </row>
    <row r="804" spans="1:16" x14ac:dyDescent="0.25">
      <c r="A804" s="1"/>
      <c r="B804" s="1"/>
      <c r="C804" s="1"/>
      <c r="D804" s="2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5"/>
    </row>
    <row r="805" spans="1:16" x14ac:dyDescent="0.25">
      <c r="A805" s="1"/>
      <c r="B805" s="1"/>
      <c r="C805" s="1"/>
      <c r="D805" s="2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5"/>
    </row>
    <row r="806" spans="1:16" x14ac:dyDescent="0.25">
      <c r="A806" s="1"/>
      <c r="B806" s="1"/>
      <c r="C806" s="1"/>
      <c r="D806" s="2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5"/>
    </row>
    <row r="807" spans="1:16" x14ac:dyDescent="0.25">
      <c r="A807" s="1"/>
      <c r="B807" s="1"/>
      <c r="C807" s="1"/>
      <c r="D807" s="2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5"/>
    </row>
    <row r="808" spans="1:16" x14ac:dyDescent="0.25">
      <c r="A808" s="1"/>
      <c r="B808" s="1"/>
      <c r="C808" s="1"/>
      <c r="D808" s="2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5"/>
    </row>
    <row r="809" spans="1:16" x14ac:dyDescent="0.25">
      <c r="A809" s="1"/>
      <c r="B809" s="1"/>
      <c r="C809" s="1"/>
      <c r="D809" s="2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5"/>
    </row>
    <row r="810" spans="1:16" x14ac:dyDescent="0.25">
      <c r="A810" s="1"/>
      <c r="B810" s="1"/>
      <c r="C810" s="1"/>
      <c r="D810" s="2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5"/>
    </row>
    <row r="811" spans="1:16" x14ac:dyDescent="0.25">
      <c r="A811" s="1"/>
      <c r="B811" s="1"/>
      <c r="C811" s="1"/>
      <c r="D811" s="2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5"/>
    </row>
    <row r="812" spans="1:16" x14ac:dyDescent="0.25">
      <c r="A812" s="1"/>
      <c r="B812" s="1"/>
      <c r="C812" s="1"/>
      <c r="D812" s="2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5"/>
    </row>
    <row r="813" spans="1:16" x14ac:dyDescent="0.25">
      <c r="A813" s="1"/>
      <c r="B813" s="1"/>
      <c r="C813" s="1"/>
      <c r="D813" s="2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5"/>
    </row>
    <row r="814" spans="1:16" x14ac:dyDescent="0.25">
      <c r="A814" s="1"/>
      <c r="B814" s="1"/>
      <c r="C814" s="1"/>
      <c r="D814" s="2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5"/>
    </row>
    <row r="815" spans="1:16" x14ac:dyDescent="0.25">
      <c r="A815" s="1"/>
      <c r="B815" s="1"/>
      <c r="C815" s="1"/>
      <c r="D815" s="2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5"/>
    </row>
    <row r="816" spans="1:16" x14ac:dyDescent="0.25">
      <c r="A816" s="1"/>
      <c r="B816" s="1"/>
      <c r="C816" s="1"/>
      <c r="D816" s="2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5"/>
    </row>
    <row r="817" spans="1:16" x14ac:dyDescent="0.25">
      <c r="A817" s="1"/>
      <c r="B817" s="1"/>
      <c r="C817" s="1"/>
      <c r="D817" s="2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5"/>
    </row>
    <row r="818" spans="1:16" x14ac:dyDescent="0.25">
      <c r="A818" s="1"/>
      <c r="B818" s="1"/>
      <c r="C818" s="1"/>
      <c r="D818" s="2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5"/>
    </row>
    <row r="819" spans="1:16" x14ac:dyDescent="0.25">
      <c r="A819" s="1"/>
      <c r="B819" s="1"/>
      <c r="C819" s="1"/>
      <c r="D819" s="2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5"/>
    </row>
    <row r="820" spans="1:16" x14ac:dyDescent="0.25">
      <c r="A820" s="1"/>
      <c r="B820" s="1"/>
      <c r="C820" s="1"/>
      <c r="D820" s="2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5"/>
    </row>
    <row r="821" spans="1:16" x14ac:dyDescent="0.25">
      <c r="A821" s="1"/>
      <c r="B821" s="1"/>
      <c r="C821" s="1"/>
      <c r="D821" s="2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5"/>
    </row>
    <row r="822" spans="1:16" x14ac:dyDescent="0.25">
      <c r="A822" s="1"/>
      <c r="B822" s="1"/>
      <c r="C822" s="1"/>
      <c r="D822" s="2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5"/>
    </row>
    <row r="823" spans="1:16" x14ac:dyDescent="0.25">
      <c r="A823" s="1"/>
      <c r="B823" s="1"/>
      <c r="C823" s="1"/>
      <c r="D823" s="2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5"/>
    </row>
    <row r="824" spans="1:16" x14ac:dyDescent="0.25">
      <c r="A824" s="1"/>
      <c r="B824" s="1"/>
      <c r="C824" s="1"/>
      <c r="D824" s="2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5"/>
    </row>
    <row r="825" spans="1:16" x14ac:dyDescent="0.25">
      <c r="A825" s="1"/>
      <c r="B825" s="1"/>
      <c r="C825" s="1"/>
      <c r="D825" s="2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5"/>
    </row>
    <row r="826" spans="1:16" x14ac:dyDescent="0.25">
      <c r="A826" s="1"/>
      <c r="B826" s="1"/>
      <c r="C826" s="1"/>
      <c r="D826" s="2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5"/>
    </row>
    <row r="827" spans="1:16" x14ac:dyDescent="0.25">
      <c r="A827" s="1"/>
      <c r="B827" s="1"/>
      <c r="C827" s="1"/>
      <c r="D827" s="2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5"/>
    </row>
    <row r="828" spans="1:16" x14ac:dyDescent="0.25">
      <c r="A828" s="1"/>
      <c r="B828" s="1"/>
      <c r="C828" s="1"/>
      <c r="D828" s="2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5"/>
    </row>
    <row r="829" spans="1:16" x14ac:dyDescent="0.25">
      <c r="A829" s="1"/>
      <c r="B829" s="1"/>
      <c r="C829" s="1"/>
      <c r="D829" s="2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5"/>
    </row>
    <row r="830" spans="1:16" x14ac:dyDescent="0.25">
      <c r="A830" s="1"/>
      <c r="B830" s="1"/>
      <c r="C830" s="1"/>
      <c r="D830" s="2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5"/>
    </row>
    <row r="831" spans="1:16" x14ac:dyDescent="0.25">
      <c r="A831" s="1"/>
      <c r="B831" s="1"/>
      <c r="C831" s="1"/>
      <c r="D831" s="2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5"/>
    </row>
    <row r="832" spans="1:16" x14ac:dyDescent="0.25">
      <c r="A832" s="1"/>
      <c r="B832" s="1"/>
      <c r="C832" s="1"/>
      <c r="D832" s="2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5"/>
    </row>
    <row r="833" spans="1:16" x14ac:dyDescent="0.25">
      <c r="A833" s="1"/>
      <c r="B833" s="1"/>
      <c r="C833" s="1"/>
      <c r="D833" s="2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5"/>
    </row>
    <row r="834" spans="1:16" x14ac:dyDescent="0.25">
      <c r="A834" s="1"/>
      <c r="B834" s="1"/>
      <c r="C834" s="1"/>
      <c r="D834" s="2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5"/>
    </row>
    <row r="835" spans="1:16" x14ac:dyDescent="0.25">
      <c r="A835" s="1"/>
      <c r="B835" s="1"/>
      <c r="C835" s="1"/>
      <c r="D835" s="2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5"/>
    </row>
    <row r="836" spans="1:16" x14ac:dyDescent="0.25">
      <c r="A836" s="1"/>
      <c r="B836" s="1"/>
      <c r="C836" s="1"/>
      <c r="D836" s="2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5"/>
    </row>
    <row r="837" spans="1:16" x14ac:dyDescent="0.25">
      <c r="A837" s="1"/>
      <c r="B837" s="1"/>
      <c r="C837" s="1"/>
      <c r="D837" s="2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5"/>
    </row>
    <row r="838" spans="1:16" x14ac:dyDescent="0.25">
      <c r="A838" s="1"/>
      <c r="B838" s="1"/>
      <c r="C838" s="1"/>
      <c r="D838" s="2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5"/>
    </row>
    <row r="839" spans="1:16" x14ac:dyDescent="0.25">
      <c r="A839" s="1"/>
      <c r="B839" s="1"/>
      <c r="C839" s="1"/>
      <c r="D839" s="2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5"/>
    </row>
    <row r="840" spans="1:16" x14ac:dyDescent="0.25">
      <c r="A840" s="1"/>
      <c r="B840" s="1"/>
      <c r="C840" s="1"/>
      <c r="D840" s="2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5"/>
    </row>
    <row r="841" spans="1:16" x14ac:dyDescent="0.25">
      <c r="A841" s="1"/>
      <c r="B841" s="1"/>
      <c r="C841" s="1"/>
      <c r="D841" s="2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5"/>
    </row>
    <row r="842" spans="1:16" x14ac:dyDescent="0.25">
      <c r="A842" s="1"/>
      <c r="B842" s="1"/>
      <c r="C842" s="1"/>
      <c r="D842" s="2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5"/>
    </row>
    <row r="843" spans="1:16" x14ac:dyDescent="0.25">
      <c r="A843" s="1"/>
      <c r="B843" s="1"/>
      <c r="C843" s="1"/>
      <c r="D843" s="2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5"/>
    </row>
    <row r="844" spans="1:16" x14ac:dyDescent="0.25">
      <c r="A844" s="1"/>
      <c r="B844" s="1"/>
      <c r="C844" s="1"/>
      <c r="D844" s="2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5"/>
    </row>
    <row r="845" spans="1:16" x14ac:dyDescent="0.25">
      <c r="A845" s="1"/>
      <c r="B845" s="1"/>
      <c r="C845" s="1"/>
      <c r="D845" s="2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5"/>
    </row>
    <row r="846" spans="1:16" x14ac:dyDescent="0.25">
      <c r="A846" s="1"/>
      <c r="B846" s="1"/>
      <c r="C846" s="1"/>
      <c r="D846" s="2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5"/>
    </row>
    <row r="847" spans="1:16" x14ac:dyDescent="0.25">
      <c r="A847" s="1"/>
      <c r="B847" s="1"/>
      <c r="C847" s="1"/>
      <c r="D847" s="2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5"/>
    </row>
    <row r="848" spans="1:16" x14ac:dyDescent="0.25">
      <c r="A848" s="1"/>
      <c r="B848" s="1"/>
      <c r="C848" s="1"/>
      <c r="D848" s="2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5"/>
    </row>
    <row r="849" spans="1:16" x14ac:dyDescent="0.25">
      <c r="A849" s="1"/>
      <c r="B849" s="1"/>
      <c r="C849" s="1"/>
      <c r="D849" s="2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5"/>
    </row>
    <row r="850" spans="1:16" x14ac:dyDescent="0.25">
      <c r="A850" s="1"/>
      <c r="B850" s="1"/>
      <c r="C850" s="1"/>
      <c r="D850" s="2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5"/>
    </row>
    <row r="851" spans="1:16" x14ac:dyDescent="0.25">
      <c r="A851" s="1"/>
      <c r="B851" s="1"/>
      <c r="C851" s="1"/>
      <c r="D851" s="2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5"/>
    </row>
    <row r="852" spans="1:16" x14ac:dyDescent="0.25">
      <c r="A852" s="1"/>
      <c r="B852" s="1"/>
      <c r="C852" s="1"/>
      <c r="D852" s="2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5"/>
    </row>
    <row r="853" spans="1:16" x14ac:dyDescent="0.25">
      <c r="A853" s="1"/>
      <c r="B853" s="1"/>
      <c r="C853" s="1"/>
      <c r="D853" s="2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5"/>
    </row>
    <row r="854" spans="1:16" x14ac:dyDescent="0.25">
      <c r="A854" s="1"/>
      <c r="B854" s="1"/>
      <c r="C854" s="1"/>
      <c r="D854" s="2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5"/>
    </row>
    <row r="855" spans="1:16" x14ac:dyDescent="0.25">
      <c r="A855" s="1"/>
      <c r="B855" s="1"/>
      <c r="C855" s="1"/>
      <c r="D855" s="2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5"/>
    </row>
    <row r="856" spans="1:16" x14ac:dyDescent="0.25">
      <c r="A856" s="1"/>
      <c r="B856" s="1"/>
      <c r="C856" s="1"/>
      <c r="D856" s="2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5"/>
    </row>
    <row r="857" spans="1:16" x14ac:dyDescent="0.25">
      <c r="A857" s="1"/>
      <c r="B857" s="1"/>
      <c r="C857" s="1"/>
      <c r="D857" s="2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5"/>
    </row>
    <row r="858" spans="1:16" x14ac:dyDescent="0.25">
      <c r="A858" s="1"/>
      <c r="B858" s="1"/>
      <c r="C858" s="1"/>
      <c r="D858" s="2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5"/>
    </row>
    <row r="859" spans="1:16" x14ac:dyDescent="0.25">
      <c r="A859" s="1"/>
      <c r="B859" s="1"/>
      <c r="C859" s="1"/>
      <c r="D859" s="2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5"/>
    </row>
    <row r="860" spans="1:16" x14ac:dyDescent="0.25">
      <c r="A860" s="1"/>
      <c r="B860" s="1"/>
      <c r="C860" s="1"/>
      <c r="D860" s="2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5"/>
    </row>
    <row r="861" spans="1:16" x14ac:dyDescent="0.25">
      <c r="A861" s="1"/>
      <c r="B861" s="1"/>
      <c r="C861" s="1"/>
      <c r="D861" s="2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5"/>
    </row>
    <row r="862" spans="1:16" x14ac:dyDescent="0.25">
      <c r="A862" s="1"/>
      <c r="B862" s="1"/>
      <c r="C862" s="1"/>
      <c r="D862" s="2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5"/>
    </row>
    <row r="863" spans="1:16" x14ac:dyDescent="0.25">
      <c r="A863" s="1"/>
      <c r="B863" s="1"/>
      <c r="C863" s="1"/>
      <c r="D863" s="2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5"/>
    </row>
    <row r="864" spans="1:16" x14ac:dyDescent="0.25">
      <c r="A864" s="1"/>
      <c r="B864" s="1"/>
      <c r="C864" s="1"/>
      <c r="D864" s="2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5"/>
    </row>
    <row r="865" spans="1:16" x14ac:dyDescent="0.25">
      <c r="A865" s="1"/>
      <c r="B865" s="1"/>
      <c r="C865" s="1"/>
      <c r="D865" s="2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5"/>
    </row>
    <row r="866" spans="1:16" x14ac:dyDescent="0.25">
      <c r="A866" s="1"/>
      <c r="B866" s="1"/>
      <c r="C866" s="1"/>
      <c r="D866" s="2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5"/>
    </row>
    <row r="867" spans="1:16" x14ac:dyDescent="0.25">
      <c r="A867" s="1"/>
      <c r="B867" s="1"/>
      <c r="C867" s="1"/>
      <c r="D867" s="2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5"/>
    </row>
    <row r="868" spans="1:16" x14ac:dyDescent="0.25">
      <c r="A868" s="1"/>
      <c r="B868" s="1"/>
      <c r="C868" s="1"/>
      <c r="D868" s="2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5"/>
    </row>
    <row r="869" spans="1:16" x14ac:dyDescent="0.25">
      <c r="A869" s="1"/>
      <c r="B869" s="1"/>
      <c r="C869" s="1"/>
      <c r="D869" s="2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5"/>
    </row>
    <row r="870" spans="1:16" x14ac:dyDescent="0.25">
      <c r="A870" s="1"/>
      <c r="B870" s="1"/>
      <c r="C870" s="1"/>
      <c r="D870" s="2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5"/>
    </row>
    <row r="871" spans="1:16" x14ac:dyDescent="0.25">
      <c r="A871" s="1"/>
      <c r="B871" s="1"/>
      <c r="C871" s="1"/>
      <c r="D871" s="2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5"/>
    </row>
    <row r="872" spans="1:16" x14ac:dyDescent="0.25">
      <c r="A872" s="1"/>
      <c r="B872" s="1"/>
      <c r="C872" s="1"/>
      <c r="D872" s="2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5"/>
    </row>
    <row r="873" spans="1:16" x14ac:dyDescent="0.25">
      <c r="A873" s="1"/>
      <c r="B873" s="1"/>
      <c r="C873" s="1"/>
      <c r="D873" s="2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5"/>
    </row>
    <row r="874" spans="1:16" x14ac:dyDescent="0.25">
      <c r="A874" s="1"/>
      <c r="B874" s="1"/>
      <c r="C874" s="1"/>
      <c r="D874" s="2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5"/>
    </row>
    <row r="875" spans="1:16" x14ac:dyDescent="0.25">
      <c r="A875" s="1"/>
      <c r="B875" s="1"/>
      <c r="C875" s="1"/>
      <c r="D875" s="2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5"/>
    </row>
    <row r="876" spans="1:16" x14ac:dyDescent="0.25">
      <c r="A876" s="1"/>
      <c r="B876" s="1"/>
      <c r="C876" s="1"/>
      <c r="D876" s="2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5"/>
    </row>
    <row r="877" spans="1:16" x14ac:dyDescent="0.25">
      <c r="A877" s="1"/>
      <c r="B877" s="1"/>
      <c r="C877" s="1"/>
      <c r="D877" s="2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5"/>
    </row>
    <row r="878" spans="1:16" x14ac:dyDescent="0.25">
      <c r="A878" s="1"/>
      <c r="B878" s="1"/>
      <c r="C878" s="1"/>
      <c r="D878" s="2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5"/>
    </row>
    <row r="879" spans="1:16" x14ac:dyDescent="0.25">
      <c r="A879" s="1"/>
      <c r="B879" s="1"/>
      <c r="C879" s="1"/>
      <c r="D879" s="2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5"/>
    </row>
    <row r="880" spans="1:16" x14ac:dyDescent="0.25">
      <c r="A880" s="1"/>
      <c r="B880" s="1"/>
      <c r="C880" s="1"/>
      <c r="D880" s="2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5"/>
    </row>
    <row r="881" spans="1:16" x14ac:dyDescent="0.25">
      <c r="A881" s="1"/>
      <c r="B881" s="1"/>
      <c r="C881" s="1"/>
      <c r="D881" s="2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5"/>
    </row>
    <row r="882" spans="1:16" x14ac:dyDescent="0.25">
      <c r="A882" s="1"/>
      <c r="B882" s="1"/>
      <c r="C882" s="1"/>
      <c r="D882" s="2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5"/>
    </row>
    <row r="883" spans="1:16" x14ac:dyDescent="0.25">
      <c r="A883" s="1"/>
      <c r="B883" s="1"/>
      <c r="C883" s="1"/>
      <c r="D883" s="2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5"/>
    </row>
    <row r="884" spans="1:16" x14ac:dyDescent="0.25">
      <c r="A884" s="1"/>
      <c r="B884" s="1"/>
      <c r="C884" s="1"/>
      <c r="D884" s="2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5"/>
    </row>
    <row r="885" spans="1:16" x14ac:dyDescent="0.25">
      <c r="A885" s="1"/>
      <c r="B885" s="1"/>
      <c r="C885" s="1"/>
      <c r="D885" s="2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5"/>
    </row>
    <row r="886" spans="1:16" x14ac:dyDescent="0.25">
      <c r="A886" s="1"/>
      <c r="B886" s="1"/>
      <c r="C886" s="1"/>
      <c r="D886" s="2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5"/>
    </row>
    <row r="887" spans="1:16" x14ac:dyDescent="0.25">
      <c r="A887" s="1"/>
      <c r="B887" s="1"/>
      <c r="C887" s="1"/>
      <c r="D887" s="2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5"/>
    </row>
    <row r="888" spans="1:16" x14ac:dyDescent="0.25">
      <c r="A888" s="1"/>
      <c r="B888" s="1"/>
      <c r="C888" s="1"/>
      <c r="D888" s="2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5"/>
    </row>
    <row r="889" spans="1:16" x14ac:dyDescent="0.25">
      <c r="A889" s="1"/>
      <c r="B889" s="1"/>
      <c r="C889" s="1"/>
      <c r="D889" s="2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5"/>
    </row>
    <row r="890" spans="1:16" x14ac:dyDescent="0.25">
      <c r="A890" s="1"/>
      <c r="B890" s="1"/>
      <c r="C890" s="1"/>
      <c r="D890" s="2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5"/>
    </row>
    <row r="891" spans="1:16" x14ac:dyDescent="0.25">
      <c r="A891" s="1"/>
      <c r="B891" s="1"/>
      <c r="C891" s="1"/>
      <c r="D891" s="2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5"/>
    </row>
    <row r="892" spans="1:16" x14ac:dyDescent="0.25">
      <c r="A892" s="1"/>
      <c r="B892" s="1"/>
      <c r="C892" s="1"/>
      <c r="D892" s="2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5"/>
    </row>
    <row r="893" spans="1:16" x14ac:dyDescent="0.25">
      <c r="A893" s="1"/>
      <c r="B893" s="1"/>
      <c r="C893" s="1"/>
      <c r="D893" s="2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5"/>
    </row>
    <row r="894" spans="1:16" x14ac:dyDescent="0.25">
      <c r="A894" s="1"/>
      <c r="B894" s="1"/>
      <c r="C894" s="1"/>
      <c r="D894" s="2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5"/>
    </row>
    <row r="895" spans="1:16" x14ac:dyDescent="0.25">
      <c r="A895" s="1"/>
      <c r="B895" s="1"/>
      <c r="C895" s="1"/>
      <c r="D895" s="2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5"/>
    </row>
    <row r="896" spans="1:16" x14ac:dyDescent="0.25">
      <c r="A896" s="1"/>
      <c r="B896" s="1"/>
      <c r="C896" s="1"/>
      <c r="D896" s="2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5"/>
    </row>
    <row r="897" spans="1:16" x14ac:dyDescent="0.25">
      <c r="A897" s="1"/>
      <c r="B897" s="1"/>
      <c r="C897" s="1"/>
      <c r="D897" s="2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5"/>
    </row>
    <row r="898" spans="1:16" x14ac:dyDescent="0.25">
      <c r="A898" s="1"/>
      <c r="B898" s="1"/>
      <c r="C898" s="1"/>
      <c r="D898" s="2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5"/>
    </row>
    <row r="899" spans="1:16" x14ac:dyDescent="0.25">
      <c r="A899" s="1"/>
      <c r="B899" s="1"/>
      <c r="C899" s="1"/>
      <c r="D899" s="2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5"/>
    </row>
    <row r="900" spans="1:16" x14ac:dyDescent="0.25">
      <c r="A900" s="1"/>
      <c r="B900" s="1"/>
      <c r="C900" s="1"/>
      <c r="D900" s="2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5"/>
    </row>
    <row r="901" spans="1:16" x14ac:dyDescent="0.25">
      <c r="A901" s="1"/>
      <c r="B901" s="1"/>
      <c r="C901" s="1"/>
      <c r="D901" s="2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5"/>
    </row>
    <row r="902" spans="1:16" x14ac:dyDescent="0.25">
      <c r="A902" s="1"/>
      <c r="B902" s="1"/>
      <c r="C902" s="1"/>
      <c r="D902" s="2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5"/>
    </row>
    <row r="903" spans="1:16" x14ac:dyDescent="0.25">
      <c r="A903" s="1"/>
      <c r="B903" s="1"/>
      <c r="C903" s="1"/>
      <c r="D903" s="2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5"/>
    </row>
    <row r="904" spans="1:16" x14ac:dyDescent="0.25">
      <c r="A904" s="1"/>
      <c r="B904" s="1"/>
      <c r="C904" s="1"/>
      <c r="D904" s="2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5"/>
    </row>
    <row r="905" spans="1:16" x14ac:dyDescent="0.25">
      <c r="A905" s="1"/>
      <c r="B905" s="1"/>
      <c r="C905" s="1"/>
      <c r="D905" s="2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5"/>
    </row>
    <row r="906" spans="1:16" x14ac:dyDescent="0.25">
      <c r="A906" s="1"/>
      <c r="B906" s="1"/>
      <c r="C906" s="1"/>
      <c r="D906" s="2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5"/>
    </row>
    <row r="907" spans="1:16" x14ac:dyDescent="0.25">
      <c r="A907" s="1"/>
      <c r="B907" s="1"/>
      <c r="C907" s="1"/>
      <c r="D907" s="2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5"/>
    </row>
    <row r="908" spans="1:16" x14ac:dyDescent="0.25">
      <c r="A908" s="1"/>
      <c r="B908" s="1"/>
      <c r="C908" s="1"/>
      <c r="D908" s="2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5"/>
    </row>
    <row r="909" spans="1:16" x14ac:dyDescent="0.25">
      <c r="A909" s="1"/>
      <c r="B909" s="1"/>
      <c r="C909" s="1"/>
      <c r="D909" s="2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5"/>
    </row>
    <row r="910" spans="1:16" x14ac:dyDescent="0.25">
      <c r="A910" s="1"/>
      <c r="B910" s="1"/>
      <c r="C910" s="1"/>
      <c r="D910" s="2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5"/>
    </row>
    <row r="911" spans="1:16" x14ac:dyDescent="0.25">
      <c r="A911" s="1"/>
      <c r="B911" s="1"/>
      <c r="C911" s="1"/>
      <c r="D911" s="2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5"/>
    </row>
    <row r="912" spans="1:16" x14ac:dyDescent="0.25">
      <c r="A912" s="1"/>
      <c r="B912" s="1"/>
      <c r="C912" s="1"/>
      <c r="D912" s="2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5"/>
    </row>
    <row r="913" spans="1:16" x14ac:dyDescent="0.25">
      <c r="A913" s="1"/>
      <c r="B913" s="1"/>
      <c r="C913" s="1"/>
      <c r="D913" s="2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5"/>
    </row>
    <row r="914" spans="1:16" x14ac:dyDescent="0.25">
      <c r="A914" s="1"/>
      <c r="B914" s="1"/>
      <c r="C914" s="1"/>
      <c r="D914" s="2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5"/>
    </row>
    <row r="915" spans="1:16" x14ac:dyDescent="0.25">
      <c r="A915" s="1"/>
      <c r="B915" s="1"/>
      <c r="C915" s="1"/>
      <c r="D915" s="2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5"/>
    </row>
    <row r="916" spans="1:16" x14ac:dyDescent="0.25">
      <c r="A916" s="1"/>
      <c r="B916" s="1"/>
      <c r="C916" s="1"/>
      <c r="D916" s="2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5"/>
    </row>
    <row r="917" spans="1:16" x14ac:dyDescent="0.25">
      <c r="A917" s="1"/>
      <c r="B917" s="1"/>
      <c r="C917" s="1"/>
      <c r="D917" s="2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5"/>
    </row>
    <row r="918" spans="1:16" x14ac:dyDescent="0.25">
      <c r="A918" s="1"/>
      <c r="B918" s="1"/>
      <c r="C918" s="1"/>
      <c r="D918" s="2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5"/>
    </row>
    <row r="919" spans="1:16" x14ac:dyDescent="0.25">
      <c r="A919" s="1"/>
      <c r="B919" s="1"/>
      <c r="C919" s="1"/>
      <c r="D919" s="2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5"/>
    </row>
    <row r="920" spans="1:16" x14ac:dyDescent="0.25">
      <c r="A920" s="1"/>
      <c r="B920" s="1"/>
      <c r="C920" s="1"/>
      <c r="D920" s="2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5"/>
    </row>
    <row r="921" spans="1:16" x14ac:dyDescent="0.25">
      <c r="A921" s="1"/>
      <c r="B921" s="1"/>
      <c r="C921" s="1"/>
      <c r="D921" s="2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5"/>
    </row>
    <row r="922" spans="1:16" x14ac:dyDescent="0.25">
      <c r="A922" s="1"/>
      <c r="B922" s="1"/>
      <c r="C922" s="1"/>
      <c r="D922" s="2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5"/>
    </row>
    <row r="923" spans="1:16" x14ac:dyDescent="0.25">
      <c r="A923" s="1"/>
      <c r="B923" s="1"/>
      <c r="C923" s="1"/>
      <c r="D923" s="2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5"/>
    </row>
    <row r="924" spans="1:16" x14ac:dyDescent="0.25">
      <c r="A924" s="1"/>
      <c r="B924" s="1"/>
      <c r="C924" s="1"/>
      <c r="D924" s="2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5"/>
    </row>
    <row r="925" spans="1:16" x14ac:dyDescent="0.25">
      <c r="A925" s="1"/>
      <c r="B925" s="1"/>
      <c r="C925" s="1"/>
      <c r="D925" s="2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5"/>
    </row>
    <row r="926" spans="1:16" x14ac:dyDescent="0.25">
      <c r="A926" s="1"/>
      <c r="B926" s="1"/>
      <c r="C926" s="1"/>
      <c r="D926" s="2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5"/>
    </row>
    <row r="927" spans="1:16" x14ac:dyDescent="0.25">
      <c r="A927" s="1"/>
      <c r="B927" s="1"/>
      <c r="C927" s="1"/>
      <c r="D927" s="2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5"/>
    </row>
    <row r="928" spans="1:16" x14ac:dyDescent="0.25">
      <c r="A928" s="1"/>
      <c r="B928" s="1"/>
      <c r="C928" s="1"/>
      <c r="D928" s="2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5"/>
    </row>
    <row r="929" spans="1:16" x14ac:dyDescent="0.25">
      <c r="A929" s="1"/>
      <c r="B929" s="1"/>
      <c r="C929" s="1"/>
      <c r="D929" s="2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5"/>
    </row>
    <row r="930" spans="1:16" x14ac:dyDescent="0.25">
      <c r="A930" s="1"/>
      <c r="B930" s="1"/>
      <c r="C930" s="1"/>
      <c r="D930" s="2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5"/>
    </row>
    <row r="931" spans="1:16" x14ac:dyDescent="0.25">
      <c r="A931" s="1"/>
      <c r="B931" s="1"/>
      <c r="C931" s="1"/>
      <c r="D931" s="2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5"/>
    </row>
    <row r="932" spans="1:16" x14ac:dyDescent="0.25">
      <c r="A932" s="1"/>
      <c r="B932" s="1"/>
      <c r="C932" s="1"/>
      <c r="D932" s="2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5"/>
    </row>
    <row r="933" spans="1:16" x14ac:dyDescent="0.25">
      <c r="A933" s="1"/>
      <c r="B933" s="1"/>
      <c r="C933" s="1"/>
      <c r="D933" s="2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5"/>
    </row>
    <row r="934" spans="1:16" x14ac:dyDescent="0.25">
      <c r="A934" s="1"/>
      <c r="B934" s="1"/>
      <c r="C934" s="1"/>
      <c r="D934" s="2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5"/>
    </row>
    <row r="935" spans="1:16" x14ac:dyDescent="0.25">
      <c r="A935" s="1"/>
      <c r="B935" s="1"/>
      <c r="C935" s="1"/>
      <c r="D935" s="2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5"/>
    </row>
    <row r="936" spans="1:16" x14ac:dyDescent="0.25">
      <c r="A936" s="1"/>
      <c r="B936" s="1"/>
      <c r="C936" s="1"/>
      <c r="D936" s="2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5"/>
    </row>
    <row r="937" spans="1:16" x14ac:dyDescent="0.25">
      <c r="A937" s="1"/>
      <c r="B937" s="1"/>
      <c r="C937" s="1"/>
      <c r="D937" s="2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5"/>
    </row>
    <row r="938" spans="1:16" x14ac:dyDescent="0.25">
      <c r="A938" s="1"/>
      <c r="B938" s="1"/>
      <c r="C938" s="1"/>
      <c r="D938" s="2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5"/>
    </row>
    <row r="939" spans="1:16" x14ac:dyDescent="0.25">
      <c r="A939" s="1"/>
      <c r="B939" s="1"/>
      <c r="C939" s="1"/>
      <c r="D939" s="2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5"/>
    </row>
    <row r="940" spans="1:16" x14ac:dyDescent="0.25">
      <c r="A940" s="1"/>
      <c r="B940" s="1"/>
      <c r="C940" s="1"/>
      <c r="D940" s="2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5"/>
    </row>
    <row r="941" spans="1:16" x14ac:dyDescent="0.25">
      <c r="A941" s="1"/>
      <c r="B941" s="1"/>
      <c r="C941" s="1"/>
      <c r="D941" s="2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5"/>
    </row>
    <row r="942" spans="1:16" x14ac:dyDescent="0.25">
      <c r="A942" s="1"/>
      <c r="B942" s="1"/>
      <c r="C942" s="1"/>
      <c r="D942" s="2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5"/>
    </row>
    <row r="943" spans="1:16" x14ac:dyDescent="0.25">
      <c r="A943" s="1"/>
      <c r="B943" s="1"/>
      <c r="C943" s="1"/>
      <c r="D943" s="2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5"/>
    </row>
    <row r="944" spans="1:16" x14ac:dyDescent="0.25">
      <c r="A944" s="1"/>
      <c r="B944" s="1"/>
      <c r="C944" s="1"/>
      <c r="D944" s="2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5"/>
    </row>
    <row r="945" spans="1:16" x14ac:dyDescent="0.25">
      <c r="A945" s="1"/>
      <c r="B945" s="1"/>
      <c r="C945" s="1"/>
      <c r="D945" s="2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5"/>
    </row>
    <row r="946" spans="1:16" x14ac:dyDescent="0.25">
      <c r="A946" s="1"/>
      <c r="B946" s="1"/>
      <c r="C946" s="1"/>
      <c r="D946" s="2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5"/>
    </row>
    <row r="947" spans="1:16" x14ac:dyDescent="0.25">
      <c r="A947" s="1"/>
      <c r="B947" s="1"/>
      <c r="C947" s="1"/>
      <c r="D947" s="2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5"/>
    </row>
    <row r="948" spans="1:16" x14ac:dyDescent="0.25">
      <c r="A948" s="1"/>
      <c r="B948" s="1"/>
      <c r="C948" s="1"/>
      <c r="D948" s="2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5"/>
    </row>
    <row r="949" spans="1:16" x14ac:dyDescent="0.25">
      <c r="A949" s="1"/>
      <c r="B949" s="1"/>
      <c r="C949" s="1"/>
      <c r="D949" s="2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5"/>
    </row>
    <row r="950" spans="1:16" x14ac:dyDescent="0.25">
      <c r="A950" s="1"/>
      <c r="B950" s="1"/>
      <c r="C950" s="1"/>
      <c r="D950" s="2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5"/>
    </row>
    <row r="951" spans="1:16" x14ac:dyDescent="0.25">
      <c r="A951" s="1"/>
      <c r="B951" s="1"/>
      <c r="C951" s="1"/>
      <c r="D951" s="2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5"/>
    </row>
    <row r="952" spans="1:16" x14ac:dyDescent="0.25">
      <c r="A952" s="1"/>
      <c r="B952" s="1"/>
      <c r="C952" s="1"/>
      <c r="D952" s="2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5"/>
    </row>
    <row r="953" spans="1:16" x14ac:dyDescent="0.25">
      <c r="A953" s="1"/>
      <c r="B953" s="1"/>
      <c r="C953" s="1"/>
      <c r="D953" s="2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5"/>
    </row>
    <row r="954" spans="1:16" x14ac:dyDescent="0.25">
      <c r="A954" s="1"/>
      <c r="B954" s="1"/>
      <c r="C954" s="1"/>
      <c r="D954" s="2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5"/>
    </row>
    <row r="955" spans="1:16" x14ac:dyDescent="0.25">
      <c r="A955" s="1"/>
      <c r="B955" s="1"/>
      <c r="C955" s="1"/>
      <c r="D955" s="2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5"/>
    </row>
    <row r="956" spans="1:16" x14ac:dyDescent="0.25">
      <c r="A956" s="1"/>
      <c r="B956" s="1"/>
      <c r="C956" s="1"/>
      <c r="D956" s="2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5"/>
    </row>
    <row r="957" spans="1:16" x14ac:dyDescent="0.25">
      <c r="A957" s="1"/>
      <c r="B957" s="1"/>
      <c r="C957" s="1"/>
      <c r="D957" s="2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5"/>
    </row>
    <row r="958" spans="1:16" x14ac:dyDescent="0.25">
      <c r="A958" s="1"/>
      <c r="B958" s="1"/>
      <c r="C958" s="1"/>
      <c r="D958" s="2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5"/>
    </row>
    <row r="959" spans="1:16" x14ac:dyDescent="0.25">
      <c r="A959" s="1"/>
      <c r="B959" s="1"/>
      <c r="C959" s="1"/>
      <c r="D959" s="2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5"/>
    </row>
    <row r="960" spans="1:16" x14ac:dyDescent="0.25">
      <c r="A960" s="1"/>
      <c r="B960" s="1"/>
      <c r="C960" s="1"/>
      <c r="D960" s="2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5"/>
    </row>
    <row r="961" spans="1:16" x14ac:dyDescent="0.25">
      <c r="A961" s="1"/>
      <c r="B961" s="1"/>
      <c r="C961" s="1"/>
      <c r="D961" s="2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5"/>
    </row>
    <row r="962" spans="1:16" x14ac:dyDescent="0.25">
      <c r="A962" s="1"/>
      <c r="B962" s="1"/>
      <c r="C962" s="1"/>
      <c r="D962" s="2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5"/>
    </row>
    <row r="963" spans="1:16" x14ac:dyDescent="0.25">
      <c r="A963" s="1"/>
      <c r="B963" s="1"/>
      <c r="C963" s="1"/>
      <c r="D963" s="2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5"/>
    </row>
    <row r="964" spans="1:16" x14ac:dyDescent="0.25">
      <c r="A964" s="1"/>
      <c r="B964" s="1"/>
      <c r="C964" s="1"/>
      <c r="D964" s="2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5"/>
    </row>
    <row r="965" spans="1:16" x14ac:dyDescent="0.25">
      <c r="A965" s="1"/>
      <c r="B965" s="1"/>
      <c r="C965" s="1"/>
      <c r="D965" s="2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5"/>
    </row>
    <row r="966" spans="1:16" x14ac:dyDescent="0.25">
      <c r="A966" s="1"/>
      <c r="B966" s="1"/>
      <c r="C966" s="1"/>
      <c r="D966" s="2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5"/>
    </row>
    <row r="967" spans="1:16" x14ac:dyDescent="0.25">
      <c r="A967" s="1"/>
      <c r="B967" s="1"/>
      <c r="C967" s="1"/>
      <c r="D967" s="2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5"/>
    </row>
    <row r="968" spans="1:16" x14ac:dyDescent="0.25">
      <c r="A968" s="1"/>
      <c r="B968" s="1"/>
      <c r="C968" s="1"/>
      <c r="D968" s="2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5"/>
    </row>
    <row r="969" spans="1:16" x14ac:dyDescent="0.25">
      <c r="A969" s="1"/>
      <c r="B969" s="1"/>
      <c r="C969" s="1"/>
      <c r="D969" s="2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5"/>
    </row>
    <row r="970" spans="1:16" x14ac:dyDescent="0.25">
      <c r="A970" s="1"/>
      <c r="B970" s="1"/>
      <c r="C970" s="1"/>
      <c r="D970" s="2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5"/>
    </row>
    <row r="971" spans="1:16" x14ac:dyDescent="0.25">
      <c r="A971" s="1"/>
      <c r="B971" s="1"/>
      <c r="C971" s="1"/>
      <c r="D971" s="2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5"/>
    </row>
    <row r="972" spans="1:16" x14ac:dyDescent="0.25">
      <c r="A972" s="1"/>
      <c r="B972" s="1"/>
      <c r="C972" s="1"/>
      <c r="D972" s="2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5"/>
    </row>
    <row r="973" spans="1:16" x14ac:dyDescent="0.25">
      <c r="A973" s="1"/>
      <c r="B973" s="1"/>
      <c r="C973" s="1"/>
      <c r="D973" s="2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5"/>
    </row>
    <row r="974" spans="1:16" x14ac:dyDescent="0.25">
      <c r="A974" s="1"/>
      <c r="B974" s="1"/>
      <c r="C974" s="1"/>
      <c r="D974" s="2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5"/>
    </row>
    <row r="975" spans="1:16" x14ac:dyDescent="0.25">
      <c r="A975" s="1"/>
      <c r="B975" s="1"/>
      <c r="C975" s="1"/>
      <c r="D975" s="2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5"/>
    </row>
    <row r="976" spans="1:16" x14ac:dyDescent="0.25">
      <c r="A976" s="1"/>
      <c r="B976" s="1"/>
      <c r="C976" s="1"/>
      <c r="D976" s="2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5"/>
    </row>
    <row r="977" spans="1:16" x14ac:dyDescent="0.25">
      <c r="A977" s="1"/>
      <c r="B977" s="1"/>
      <c r="C977" s="1"/>
      <c r="D977" s="2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5"/>
    </row>
    <row r="978" spans="1:16" x14ac:dyDescent="0.25">
      <c r="A978" s="1"/>
      <c r="B978" s="1"/>
      <c r="C978" s="1"/>
      <c r="D978" s="2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5"/>
    </row>
    <row r="979" spans="1:16" x14ac:dyDescent="0.25">
      <c r="A979" s="1"/>
      <c r="B979" s="1"/>
      <c r="C979" s="1"/>
      <c r="D979" s="2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5"/>
    </row>
    <row r="980" spans="1:16" x14ac:dyDescent="0.25">
      <c r="A980" s="1"/>
      <c r="B980" s="1"/>
      <c r="C980" s="1"/>
      <c r="D980" s="2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5"/>
    </row>
    <row r="981" spans="1:16" x14ac:dyDescent="0.25">
      <c r="A981" s="1"/>
      <c r="B981" s="1"/>
      <c r="C981" s="1"/>
      <c r="D981" s="2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5"/>
    </row>
    <row r="982" spans="1:16" x14ac:dyDescent="0.25">
      <c r="A982" s="1"/>
      <c r="B982" s="1"/>
      <c r="C982" s="1"/>
      <c r="D982" s="2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5"/>
    </row>
    <row r="983" spans="1:16" x14ac:dyDescent="0.25">
      <c r="A983" s="1"/>
      <c r="B983" s="1"/>
      <c r="C983" s="1"/>
      <c r="D983" s="2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5"/>
    </row>
    <row r="984" spans="1:16" x14ac:dyDescent="0.25">
      <c r="A984" s="1"/>
      <c r="B984" s="1"/>
      <c r="C984" s="1"/>
      <c r="D984" s="2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5"/>
    </row>
    <row r="985" spans="1:16" x14ac:dyDescent="0.25">
      <c r="A985" s="1"/>
      <c r="B985" s="1"/>
      <c r="C985" s="1"/>
      <c r="D985" s="2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5"/>
    </row>
  </sheetData>
  <mergeCells count="22">
    <mergeCell ref="C46:D46"/>
    <mergeCell ref="C55:D55"/>
    <mergeCell ref="P13:P14"/>
    <mergeCell ref="A4:F4"/>
    <mergeCell ref="A11:F11"/>
    <mergeCell ref="C22:D22"/>
    <mergeCell ref="C16:D16"/>
    <mergeCell ref="A12:F12"/>
    <mergeCell ref="K13:O13"/>
    <mergeCell ref="G13:J13"/>
    <mergeCell ref="C36:D36"/>
    <mergeCell ref="C31:D31"/>
    <mergeCell ref="C24:D24"/>
    <mergeCell ref="C28:D28"/>
    <mergeCell ref="C38:D38"/>
    <mergeCell ref="G2:J2"/>
    <mergeCell ref="A6:F6"/>
    <mergeCell ref="A7:F7"/>
    <mergeCell ref="A5:F5"/>
    <mergeCell ref="A10:F10"/>
    <mergeCell ref="A9:F9"/>
    <mergeCell ref="A8:F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82"/>
  <sheetViews>
    <sheetView zoomScaleNormal="100" workbookViewId="0">
      <selection activeCell="G12" sqref="G12:J12"/>
    </sheetView>
  </sheetViews>
  <sheetFormatPr defaultColWidth="15.140625" defaultRowHeight="15" customHeight="1" x14ac:dyDescent="0.25"/>
  <cols>
    <col min="1" max="1" width="5" customWidth="1"/>
    <col min="2" max="2" width="10.7109375" style="79" customWidth="1"/>
    <col min="3" max="3" width="8.140625" customWidth="1"/>
    <col min="4" max="4" width="19.140625" customWidth="1"/>
    <col min="5" max="5" width="28.42578125" customWidth="1"/>
    <col min="6" max="6" width="11.7109375" customWidth="1"/>
    <col min="7" max="15" width="15.42578125" customWidth="1"/>
    <col min="16" max="16" width="13.42578125" customWidth="1"/>
    <col min="17" max="21" width="7" customWidth="1"/>
  </cols>
  <sheetData>
    <row r="1" spans="1:21" ht="15" customHeight="1" x14ac:dyDescent="0.25">
      <c r="A1" s="1"/>
      <c r="B1" s="1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</row>
    <row r="2" spans="1:21" ht="14.25" customHeight="1" x14ac:dyDescent="0.25">
      <c r="A2" s="6"/>
      <c r="B2" s="6"/>
      <c r="C2" s="6"/>
      <c r="D2" s="7"/>
      <c r="E2" s="8"/>
      <c r="F2" s="8"/>
      <c r="G2" s="449" t="s">
        <v>0</v>
      </c>
      <c r="H2" s="433"/>
      <c r="I2" s="433"/>
      <c r="J2" s="434"/>
      <c r="K2" s="9"/>
      <c r="L2" s="9"/>
      <c r="M2" s="9"/>
      <c r="N2" s="9"/>
      <c r="O2" s="9"/>
      <c r="P2" s="10"/>
      <c r="Q2" s="7"/>
      <c r="R2" s="7"/>
      <c r="S2" s="7"/>
      <c r="T2" s="7"/>
      <c r="U2" s="7"/>
    </row>
    <row r="3" spans="1:21" ht="15" customHeight="1" x14ac:dyDescent="0.25">
      <c r="A3" s="7"/>
      <c r="B3" s="7"/>
      <c r="C3" s="7"/>
      <c r="D3" s="7"/>
      <c r="E3" s="7"/>
      <c r="F3" s="7"/>
      <c r="G3" s="88">
        <v>30</v>
      </c>
      <c r="H3" s="89">
        <v>32</v>
      </c>
      <c r="I3" s="89">
        <v>35</v>
      </c>
      <c r="J3" s="90">
        <v>38</v>
      </c>
      <c r="K3" s="9"/>
      <c r="L3" s="9"/>
      <c r="M3" s="9"/>
      <c r="N3" s="9"/>
      <c r="O3" s="9"/>
      <c r="P3" s="10"/>
      <c r="Q3" s="7"/>
      <c r="R3" s="7"/>
      <c r="S3" s="7"/>
      <c r="T3" s="7"/>
      <c r="U3" s="7"/>
    </row>
    <row r="4" spans="1:21" ht="14.25" customHeight="1" x14ac:dyDescent="0.25">
      <c r="A4" s="424" t="s">
        <v>1</v>
      </c>
      <c r="B4" s="442"/>
      <c r="C4" s="425"/>
      <c r="D4" s="425"/>
      <c r="E4" s="425"/>
      <c r="F4" s="419"/>
      <c r="G4" s="14">
        <v>1852000</v>
      </c>
      <c r="H4" s="14"/>
      <c r="I4" s="14"/>
      <c r="J4" s="14"/>
      <c r="K4" s="10"/>
      <c r="L4" s="10"/>
      <c r="M4" s="10"/>
      <c r="N4" s="10"/>
      <c r="O4" s="10"/>
      <c r="P4" s="10"/>
      <c r="Q4" s="7"/>
      <c r="R4" s="7"/>
      <c r="S4" s="7"/>
      <c r="T4" s="7"/>
      <c r="U4" s="7"/>
    </row>
    <row r="5" spans="1:21" ht="14.25" customHeight="1" x14ac:dyDescent="0.25">
      <c r="A5" s="424" t="s">
        <v>2</v>
      </c>
      <c r="B5" s="442"/>
      <c r="C5" s="425"/>
      <c r="D5" s="425"/>
      <c r="E5" s="425"/>
      <c r="F5" s="419"/>
      <c r="G5" s="15">
        <v>63400</v>
      </c>
      <c r="H5" s="15"/>
      <c r="I5" s="15"/>
      <c r="J5" s="15"/>
      <c r="K5" s="10"/>
      <c r="L5" s="10"/>
      <c r="M5" s="10"/>
      <c r="N5" s="10"/>
      <c r="O5" s="10"/>
      <c r="P5" s="10"/>
      <c r="Q5" s="7"/>
      <c r="R5" s="7"/>
      <c r="S5" s="7"/>
      <c r="T5" s="7"/>
      <c r="U5" s="7"/>
    </row>
    <row r="6" spans="1:21" ht="14.25" customHeight="1" x14ac:dyDescent="0.25">
      <c r="A6" s="424" t="s">
        <v>3</v>
      </c>
      <c r="B6" s="442"/>
      <c r="C6" s="425"/>
      <c r="D6" s="425"/>
      <c r="E6" s="425"/>
      <c r="F6" s="419"/>
      <c r="G6" s="15"/>
      <c r="H6" s="15"/>
      <c r="I6" s="15"/>
      <c r="J6" s="15"/>
      <c r="K6" s="10"/>
      <c r="L6" s="10"/>
      <c r="M6" s="10"/>
      <c r="N6" s="10"/>
      <c r="O6" s="10"/>
      <c r="P6" s="10"/>
      <c r="Q6" s="7"/>
      <c r="R6" s="7"/>
      <c r="S6" s="7"/>
      <c r="T6" s="7"/>
      <c r="U6" s="7"/>
    </row>
    <row r="7" spans="1:21" ht="14.25" customHeight="1" x14ac:dyDescent="0.25">
      <c r="A7" s="424" t="s">
        <v>4</v>
      </c>
      <c r="B7" s="442"/>
      <c r="C7" s="425"/>
      <c r="D7" s="425"/>
      <c r="E7" s="425"/>
      <c r="F7" s="419"/>
      <c r="G7" s="15"/>
      <c r="H7" s="15"/>
      <c r="I7" s="15">
        <v>6865</v>
      </c>
      <c r="J7" s="15"/>
      <c r="K7" s="10"/>
      <c r="L7" s="10"/>
      <c r="M7" s="10"/>
      <c r="N7" s="10"/>
      <c r="O7" s="10"/>
      <c r="P7" s="10"/>
      <c r="Q7" s="7"/>
      <c r="R7" s="7"/>
      <c r="S7" s="7"/>
      <c r="T7" s="7"/>
      <c r="U7" s="7"/>
    </row>
    <row r="8" spans="1:21" ht="14.25" customHeight="1" x14ac:dyDescent="0.25">
      <c r="A8" s="424" t="s">
        <v>5</v>
      </c>
      <c r="B8" s="442"/>
      <c r="C8" s="425"/>
      <c r="D8" s="425"/>
      <c r="E8" s="425"/>
      <c r="F8" s="419"/>
      <c r="G8" s="15"/>
      <c r="H8" s="15"/>
      <c r="I8" s="15">
        <v>0</v>
      </c>
      <c r="J8" s="15"/>
      <c r="K8" s="10"/>
      <c r="L8" s="10"/>
      <c r="M8" s="10"/>
      <c r="N8" s="10"/>
      <c r="O8" s="10"/>
      <c r="P8" s="10"/>
      <c r="Q8" s="7"/>
      <c r="R8" s="7"/>
      <c r="S8" s="7"/>
      <c r="T8" s="7"/>
      <c r="U8" s="7"/>
    </row>
    <row r="9" spans="1:21" ht="14.25" customHeight="1" x14ac:dyDescent="0.25">
      <c r="A9" s="424" t="s">
        <v>6</v>
      </c>
      <c r="B9" s="442"/>
      <c r="C9" s="425"/>
      <c r="D9" s="425"/>
      <c r="E9" s="425"/>
      <c r="F9" s="419"/>
      <c r="G9" s="15"/>
      <c r="H9" s="15"/>
      <c r="I9" s="15">
        <v>419184</v>
      </c>
      <c r="J9" s="15"/>
      <c r="K9" s="10"/>
      <c r="L9" s="10"/>
      <c r="M9" s="10"/>
      <c r="N9" s="10"/>
      <c r="O9" s="10"/>
      <c r="P9" s="10"/>
      <c r="Q9" s="7"/>
      <c r="R9" s="7"/>
      <c r="S9" s="7"/>
      <c r="T9" s="7"/>
      <c r="U9" s="7"/>
    </row>
    <row r="10" spans="1:21" ht="14.25" customHeight="1" x14ac:dyDescent="0.25">
      <c r="A10" s="424" t="s">
        <v>7</v>
      </c>
      <c r="B10" s="442"/>
      <c r="C10" s="425"/>
      <c r="D10" s="425"/>
      <c r="E10" s="425"/>
      <c r="F10" s="419"/>
      <c r="G10" s="15"/>
      <c r="H10" s="15">
        <v>148050</v>
      </c>
      <c r="I10" s="15"/>
      <c r="J10" s="15">
        <v>4600</v>
      </c>
      <c r="K10" s="10"/>
      <c r="L10" s="10"/>
      <c r="M10" s="10"/>
      <c r="N10" s="10"/>
      <c r="O10" s="10"/>
      <c r="P10" s="10"/>
      <c r="Q10" s="7"/>
      <c r="R10" s="7"/>
      <c r="S10" s="7"/>
      <c r="T10" s="7"/>
      <c r="U10" s="7"/>
    </row>
    <row r="11" spans="1:21" ht="15" customHeight="1" x14ac:dyDescent="0.25">
      <c r="A11" s="426"/>
      <c r="B11" s="441"/>
      <c r="C11" s="427"/>
      <c r="D11" s="427"/>
      <c r="E11" s="427"/>
      <c r="F11" s="428"/>
      <c r="G11" s="16"/>
      <c r="H11" s="16"/>
      <c r="I11" s="16"/>
      <c r="J11" s="16"/>
      <c r="K11" s="10"/>
      <c r="L11" s="10"/>
      <c r="M11" s="10"/>
      <c r="N11" s="10"/>
      <c r="O11" s="10"/>
      <c r="P11" s="10"/>
      <c r="Q11" s="7"/>
      <c r="R11" s="7"/>
      <c r="S11" s="7"/>
      <c r="T11" s="7"/>
      <c r="U11" s="7"/>
    </row>
    <row r="12" spans="1:21" ht="15" customHeight="1" x14ac:dyDescent="0.25">
      <c r="A12" s="429" t="s">
        <v>8</v>
      </c>
      <c r="B12" s="443"/>
      <c r="C12" s="430"/>
      <c r="D12" s="430"/>
      <c r="E12" s="430"/>
      <c r="F12" s="431"/>
      <c r="G12" s="91">
        <f>SUM(G4:G11)+SUM(G15:G115)</f>
        <v>1915400</v>
      </c>
      <c r="H12" s="92">
        <f>(SUM(H4:H11)+SUM(H15:H115))</f>
        <v>148050</v>
      </c>
      <c r="I12" s="91">
        <f>SUM(I4:I11)+SUM(I15:I115)</f>
        <v>426049</v>
      </c>
      <c r="J12" s="91">
        <f>SUM(J4:J11)+SUM(J15:J115)</f>
        <v>4600</v>
      </c>
      <c r="K12" s="93">
        <f>-(K16+K22+K24+K29+K33+K38+K46+K54+K36)</f>
        <v>-1387822</v>
      </c>
      <c r="L12" s="93">
        <f>-(L16+L22+L24+L29+L33+L38+L46+L54+L36)</f>
        <v>-859266</v>
      </c>
      <c r="M12" s="93">
        <f>-(M16+M22+M24+M29+M33+M38+M46+M54+M36)</f>
        <v>-38317</v>
      </c>
      <c r="N12" s="93">
        <f>-(N16+N22+N24+N29+N33+N38+N46+N54+N36)</f>
        <v>-54000</v>
      </c>
      <c r="O12" s="93">
        <f>-(O16+O22+O24+O29+O33+O38+O46+O54+O36)</f>
        <v>-103796</v>
      </c>
      <c r="P12" s="94">
        <f>SUM(G12:O12)</f>
        <v>50898</v>
      </c>
      <c r="Q12" s="7"/>
      <c r="R12" s="7"/>
      <c r="S12" s="7"/>
      <c r="T12" s="7"/>
      <c r="U12" s="7"/>
    </row>
    <row r="13" spans="1:21" ht="15" customHeight="1" x14ac:dyDescent="0.25">
      <c r="A13" s="21"/>
      <c r="B13" s="22"/>
      <c r="C13" s="22"/>
      <c r="D13" s="23"/>
      <c r="E13" s="24"/>
      <c r="F13" s="25"/>
      <c r="G13" s="449" t="s">
        <v>0</v>
      </c>
      <c r="H13" s="433"/>
      <c r="I13" s="433"/>
      <c r="J13" s="434"/>
      <c r="K13" s="448" t="s">
        <v>9</v>
      </c>
      <c r="L13" s="423"/>
      <c r="M13" s="423"/>
      <c r="N13" s="423"/>
      <c r="O13" s="423"/>
      <c r="P13" s="447" t="s">
        <v>8</v>
      </c>
      <c r="Q13" s="7"/>
      <c r="R13" s="7"/>
      <c r="S13" s="7"/>
      <c r="T13" s="7"/>
      <c r="U13" s="7"/>
    </row>
    <row r="14" spans="1:21" ht="29.25" customHeight="1" x14ac:dyDescent="0.25">
      <c r="A14" s="26" t="s">
        <v>10</v>
      </c>
      <c r="B14" s="26"/>
      <c r="C14" s="26" t="s">
        <v>11</v>
      </c>
      <c r="D14" s="27" t="s">
        <v>12</v>
      </c>
      <c r="E14" s="27" t="s">
        <v>13</v>
      </c>
      <c r="F14" s="28" t="s">
        <v>14</v>
      </c>
      <c r="G14" s="88">
        <v>30</v>
      </c>
      <c r="H14" s="89">
        <v>32</v>
      </c>
      <c r="I14" s="89">
        <v>35</v>
      </c>
      <c r="J14" s="90">
        <v>38</v>
      </c>
      <c r="K14" s="95">
        <v>50</v>
      </c>
      <c r="L14" s="96">
        <v>55</v>
      </c>
      <c r="M14" s="96">
        <v>41</v>
      </c>
      <c r="N14" s="96">
        <v>45</v>
      </c>
      <c r="O14" s="97">
        <v>6</v>
      </c>
      <c r="P14" s="421"/>
      <c r="Q14" s="7"/>
      <c r="R14" s="7"/>
      <c r="S14" s="7"/>
      <c r="T14" s="7"/>
      <c r="U14" s="7"/>
    </row>
    <row r="15" spans="1:21" ht="14.25" customHeight="1" x14ac:dyDescent="0.25">
      <c r="A15" s="32"/>
      <c r="B15" s="33"/>
      <c r="C15" s="33"/>
      <c r="D15" s="34"/>
      <c r="E15" s="35"/>
      <c r="F15" s="35"/>
      <c r="G15" s="36"/>
      <c r="H15" s="36"/>
      <c r="I15" s="36"/>
      <c r="J15" s="36"/>
      <c r="K15" s="37"/>
      <c r="L15" s="37"/>
      <c r="M15" s="37"/>
      <c r="N15" s="37"/>
      <c r="O15" s="38"/>
      <c r="P15" s="39"/>
      <c r="Q15" s="7"/>
      <c r="R15" s="7"/>
      <c r="S15" s="7"/>
      <c r="T15" s="7"/>
      <c r="U15" s="7"/>
    </row>
    <row r="16" spans="1:21" ht="14.25" customHeight="1" x14ac:dyDescent="0.25">
      <c r="A16" s="98" t="s">
        <v>15</v>
      </c>
      <c r="B16" s="126"/>
      <c r="C16" s="446" t="s">
        <v>16</v>
      </c>
      <c r="D16" s="419"/>
      <c r="E16" s="99"/>
      <c r="F16" s="99"/>
      <c r="G16" s="100"/>
      <c r="H16" s="100"/>
      <c r="I16" s="100"/>
      <c r="J16" s="100"/>
      <c r="K16" s="100">
        <f>SUM(K17:K21)</f>
        <v>259700</v>
      </c>
      <c r="L16" s="100">
        <f>SUM(L17:L21)</f>
        <v>89100</v>
      </c>
      <c r="M16" s="100">
        <f>SUM(M17:M21)</f>
        <v>0</v>
      </c>
      <c r="N16" s="100">
        <f>SUM(N17:N21)</f>
        <v>27000</v>
      </c>
      <c r="O16" s="101">
        <f>SUM(O17:O21)</f>
        <v>103496</v>
      </c>
      <c r="P16" s="102">
        <f>SUM(K16:O16)</f>
        <v>479296</v>
      </c>
      <c r="Q16" s="7"/>
      <c r="R16" s="7"/>
      <c r="S16" s="7"/>
      <c r="T16" s="7"/>
      <c r="U16" s="7"/>
    </row>
    <row r="17" spans="1:21" ht="14.25" customHeight="1" x14ac:dyDescent="0.25">
      <c r="A17" s="1" t="s">
        <v>15</v>
      </c>
      <c r="B17" s="125" t="s">
        <v>409</v>
      </c>
      <c r="C17" s="46" t="s">
        <v>290</v>
      </c>
      <c r="D17" s="47" t="s">
        <v>18</v>
      </c>
      <c r="E17" s="48"/>
      <c r="F17" s="48"/>
      <c r="G17" s="15"/>
      <c r="H17" s="15"/>
      <c r="I17" s="15"/>
      <c r="J17" s="15"/>
      <c r="K17" s="15">
        <v>46500</v>
      </c>
      <c r="L17" s="15">
        <v>5100</v>
      </c>
      <c r="M17" s="15"/>
      <c r="N17" s="15"/>
      <c r="O17" s="50"/>
      <c r="P17" s="51"/>
    </row>
    <row r="18" spans="1:21" ht="14.25" customHeight="1" x14ac:dyDescent="0.25">
      <c r="A18" s="46" t="s">
        <v>15</v>
      </c>
      <c r="B18" s="57" t="s">
        <v>409</v>
      </c>
      <c r="C18" s="46" t="s">
        <v>291</v>
      </c>
      <c r="D18" s="47" t="s">
        <v>292</v>
      </c>
      <c r="E18" s="48"/>
      <c r="F18" s="48"/>
      <c r="G18" s="15"/>
      <c r="H18" s="15"/>
      <c r="I18" s="15"/>
      <c r="J18" s="15"/>
      <c r="K18" s="15">
        <v>213200</v>
      </c>
      <c r="L18" s="15">
        <v>84000</v>
      </c>
      <c r="M18" s="15"/>
      <c r="N18" s="15"/>
      <c r="O18" s="50">
        <v>1000</v>
      </c>
      <c r="P18" s="51"/>
    </row>
    <row r="19" spans="1:21" ht="14.25" customHeight="1" x14ac:dyDescent="0.25">
      <c r="A19" s="46" t="s">
        <v>15</v>
      </c>
      <c r="B19" s="57" t="s">
        <v>409</v>
      </c>
      <c r="C19" s="46" t="s">
        <v>329</v>
      </c>
      <c r="D19" s="47" t="s">
        <v>28</v>
      </c>
      <c r="E19" s="48"/>
      <c r="F19" s="48"/>
      <c r="G19" s="15"/>
      <c r="H19" s="15"/>
      <c r="I19" s="15"/>
      <c r="J19" s="15"/>
      <c r="K19" s="15"/>
      <c r="L19" s="15"/>
      <c r="M19" s="15"/>
      <c r="N19" s="15"/>
      <c r="O19" s="50">
        <v>102496</v>
      </c>
      <c r="P19" s="51"/>
    </row>
    <row r="20" spans="1:21" ht="30" x14ac:dyDescent="0.25">
      <c r="A20" s="46" t="s">
        <v>15</v>
      </c>
      <c r="B20" s="57" t="s">
        <v>409</v>
      </c>
      <c r="C20" s="46" t="s">
        <v>330</v>
      </c>
      <c r="D20" s="47" t="s">
        <v>331</v>
      </c>
      <c r="E20" s="110" t="s">
        <v>332</v>
      </c>
      <c r="F20" s="48"/>
      <c r="G20" s="15"/>
      <c r="H20" s="15"/>
      <c r="I20" s="15"/>
      <c r="J20" s="15"/>
      <c r="K20" s="15"/>
      <c r="L20" s="15"/>
      <c r="M20" s="15"/>
      <c r="N20" s="15">
        <v>15000</v>
      </c>
      <c r="O20" s="50"/>
      <c r="P20" s="51"/>
    </row>
    <row r="21" spans="1:21" ht="14.25" customHeight="1" x14ac:dyDescent="0.25">
      <c r="A21" s="46" t="s">
        <v>15</v>
      </c>
      <c r="B21" s="57" t="s">
        <v>409</v>
      </c>
      <c r="C21" s="46" t="s">
        <v>333</v>
      </c>
      <c r="D21" s="47" t="s">
        <v>334</v>
      </c>
      <c r="E21" s="48" t="s">
        <v>335</v>
      </c>
      <c r="F21" s="48"/>
      <c r="G21" s="15"/>
      <c r="H21" s="15"/>
      <c r="I21" s="15"/>
      <c r="J21" s="15"/>
      <c r="K21" s="15"/>
      <c r="L21" s="15"/>
      <c r="M21" s="15"/>
      <c r="N21" s="15">
        <v>12000</v>
      </c>
      <c r="O21" s="50"/>
      <c r="P21" s="51"/>
    </row>
    <row r="22" spans="1:21" ht="14.25" customHeight="1" x14ac:dyDescent="0.25">
      <c r="A22" s="98" t="s">
        <v>31</v>
      </c>
      <c r="B22" s="126" t="s">
        <v>409</v>
      </c>
      <c r="C22" s="446" t="s">
        <v>32</v>
      </c>
      <c r="D22" s="419"/>
      <c r="E22" s="99"/>
      <c r="F22" s="99"/>
      <c r="G22" s="100"/>
      <c r="H22" s="100"/>
      <c r="I22" s="100"/>
      <c r="J22" s="100"/>
      <c r="K22" s="100">
        <f>SUM(K23:K23)</f>
        <v>8100</v>
      </c>
      <c r="L22" s="100">
        <f>SUM(L23:L23)</f>
        <v>2500</v>
      </c>
      <c r="M22" s="100">
        <f>SUM(M23:M23)</f>
        <v>0</v>
      </c>
      <c r="N22" s="100">
        <f>SUM(N23:N23)</f>
        <v>0</v>
      </c>
      <c r="O22" s="101">
        <f>SUM(O23:O23)</f>
        <v>0</v>
      </c>
      <c r="P22" s="102">
        <f>SUM(K22:O22)</f>
        <v>10600</v>
      </c>
      <c r="Q22" s="7"/>
      <c r="R22" s="7"/>
      <c r="S22" s="7"/>
      <c r="T22" s="7"/>
      <c r="U22" s="7"/>
    </row>
    <row r="23" spans="1:21" ht="14.25" customHeight="1" x14ac:dyDescent="0.25">
      <c r="A23" s="46" t="s">
        <v>31</v>
      </c>
      <c r="B23" s="57" t="s">
        <v>409</v>
      </c>
      <c r="C23" s="55" t="s">
        <v>330</v>
      </c>
      <c r="D23" s="55" t="s">
        <v>336</v>
      </c>
      <c r="E23" s="110" t="s">
        <v>337</v>
      </c>
      <c r="F23" s="48"/>
      <c r="G23" s="15"/>
      <c r="H23" s="15"/>
      <c r="I23" s="15"/>
      <c r="J23" s="15"/>
      <c r="K23" s="15">
        <v>8100</v>
      </c>
      <c r="L23" s="15">
        <v>2500</v>
      </c>
      <c r="M23" s="15"/>
      <c r="N23" s="15"/>
      <c r="O23" s="50"/>
      <c r="P23" s="51"/>
      <c r="Q23" s="7"/>
      <c r="R23" s="7"/>
      <c r="S23" s="7"/>
      <c r="T23" s="7"/>
      <c r="U23" s="7"/>
    </row>
    <row r="24" spans="1:21" ht="14.25" customHeight="1" x14ac:dyDescent="0.25">
      <c r="A24" s="98" t="s">
        <v>35</v>
      </c>
      <c r="B24" s="126" t="s">
        <v>409</v>
      </c>
      <c r="C24" s="446" t="s">
        <v>36</v>
      </c>
      <c r="D24" s="419"/>
      <c r="E24" s="99"/>
      <c r="F24" s="99"/>
      <c r="G24" s="100"/>
      <c r="H24" s="100"/>
      <c r="I24" s="100"/>
      <c r="J24" s="100"/>
      <c r="K24" s="103">
        <f>SUM(K25:K28)</f>
        <v>65600</v>
      </c>
      <c r="L24" s="100">
        <f>SUM(L25:L28)</f>
        <v>136700</v>
      </c>
      <c r="M24" s="100">
        <f>SUM(M25:M28)</f>
        <v>0</v>
      </c>
      <c r="N24" s="100">
        <f>SUM(N25:N28)</f>
        <v>0</v>
      </c>
      <c r="O24" s="101">
        <f>SUM(O25:O28)</f>
        <v>200</v>
      </c>
      <c r="P24" s="102">
        <f>SUM(K24:O24)</f>
        <v>202500</v>
      </c>
      <c r="Q24" s="7"/>
      <c r="R24" s="7"/>
      <c r="S24" s="7"/>
      <c r="T24" s="7"/>
      <c r="U24" s="7"/>
    </row>
    <row r="25" spans="1:21" ht="14.25" customHeight="1" x14ac:dyDescent="0.25">
      <c r="A25" s="46" t="s">
        <v>35</v>
      </c>
      <c r="B25" s="57" t="s">
        <v>409</v>
      </c>
      <c r="C25" s="46" t="s">
        <v>338</v>
      </c>
      <c r="D25" s="47" t="s">
        <v>339</v>
      </c>
      <c r="E25" s="48"/>
      <c r="F25" s="48"/>
      <c r="G25" s="15"/>
      <c r="H25" s="15"/>
      <c r="I25" s="15"/>
      <c r="J25" s="15"/>
      <c r="K25" s="15">
        <v>65600</v>
      </c>
      <c r="L25" s="15">
        <v>7700</v>
      </c>
      <c r="M25" s="15"/>
      <c r="N25" s="15"/>
      <c r="O25" s="50"/>
      <c r="P25" s="51"/>
      <c r="Q25" s="7"/>
      <c r="R25" s="7"/>
      <c r="S25" s="7"/>
      <c r="T25" s="7"/>
      <c r="U25" s="7"/>
    </row>
    <row r="26" spans="1:21" ht="14.25" customHeight="1" x14ac:dyDescent="0.25">
      <c r="A26" s="46" t="s">
        <v>35</v>
      </c>
      <c r="B26" s="57" t="s">
        <v>409</v>
      </c>
      <c r="C26" s="46" t="s">
        <v>340</v>
      </c>
      <c r="D26" s="47" t="s">
        <v>299</v>
      </c>
      <c r="E26" s="48" t="s">
        <v>341</v>
      </c>
      <c r="F26" s="48"/>
      <c r="G26" s="15"/>
      <c r="H26" s="15"/>
      <c r="I26" s="15"/>
      <c r="J26" s="15"/>
      <c r="K26" s="15"/>
      <c r="L26" s="15">
        <v>90000</v>
      </c>
      <c r="M26" s="15"/>
      <c r="N26" s="15"/>
      <c r="O26" s="50"/>
      <c r="P26" s="51"/>
    </row>
    <row r="27" spans="1:21" ht="14.25" customHeight="1" x14ac:dyDescent="0.25">
      <c r="A27" s="46" t="s">
        <v>35</v>
      </c>
      <c r="B27" s="57" t="s">
        <v>409</v>
      </c>
      <c r="C27" s="46" t="s">
        <v>342</v>
      </c>
      <c r="D27" s="47" t="s">
        <v>343</v>
      </c>
      <c r="E27" s="48" t="s">
        <v>344</v>
      </c>
      <c r="F27" s="48"/>
      <c r="G27" s="15"/>
      <c r="H27" s="15"/>
      <c r="I27" s="15"/>
      <c r="J27" s="15"/>
      <c r="K27" s="15"/>
      <c r="L27" s="15">
        <v>37000</v>
      </c>
      <c r="M27" s="15"/>
      <c r="N27" s="15"/>
      <c r="O27" s="50">
        <v>200</v>
      </c>
      <c r="P27" s="51"/>
    </row>
    <row r="28" spans="1:21" ht="14.25" customHeight="1" x14ac:dyDescent="0.25">
      <c r="A28" s="46" t="s">
        <v>35</v>
      </c>
      <c r="B28" s="57" t="s">
        <v>409</v>
      </c>
      <c r="C28" s="46" t="s">
        <v>345</v>
      </c>
      <c r="D28" s="47" t="s">
        <v>300</v>
      </c>
      <c r="E28" s="110" t="s">
        <v>346</v>
      </c>
      <c r="F28" s="48"/>
      <c r="G28" s="15"/>
      <c r="H28" s="15"/>
      <c r="I28" s="15"/>
      <c r="J28" s="15"/>
      <c r="K28" s="15"/>
      <c r="L28" s="15">
        <v>2000</v>
      </c>
      <c r="M28" s="15"/>
      <c r="N28" s="15"/>
      <c r="O28" s="50"/>
      <c r="P28" s="51"/>
    </row>
    <row r="29" spans="1:21" ht="14.25" customHeight="1" x14ac:dyDescent="0.25">
      <c r="A29" s="98" t="s">
        <v>48</v>
      </c>
      <c r="B29" s="126" t="s">
        <v>409</v>
      </c>
      <c r="C29" s="446" t="s">
        <v>49</v>
      </c>
      <c r="D29" s="419"/>
      <c r="E29" s="99"/>
      <c r="F29" s="99"/>
      <c r="G29" s="100"/>
      <c r="H29" s="100"/>
      <c r="I29" s="100"/>
      <c r="J29" s="100"/>
      <c r="K29" s="100">
        <f>SUM(K30:K32)</f>
        <v>38400</v>
      </c>
      <c r="L29" s="100">
        <f>SUM(L30:L32)</f>
        <v>72350</v>
      </c>
      <c r="M29" s="100">
        <f>SUM(M30:M32)</f>
        <v>0</v>
      </c>
      <c r="N29" s="100">
        <f>SUM(N30:N32)</f>
        <v>2000</v>
      </c>
      <c r="O29" s="101">
        <f>SUM(O30:O32)</f>
        <v>0</v>
      </c>
      <c r="P29" s="102">
        <f>SUM(K29:O29)</f>
        <v>112750</v>
      </c>
    </row>
    <row r="30" spans="1:21" ht="14.25" customHeight="1" x14ac:dyDescent="0.25">
      <c r="A30" s="46" t="s">
        <v>48</v>
      </c>
      <c r="B30" s="119" t="s">
        <v>409</v>
      </c>
      <c r="C30" s="71" t="s">
        <v>347</v>
      </c>
      <c r="D30" s="66" t="s">
        <v>301</v>
      </c>
      <c r="E30" s="35"/>
      <c r="F30" s="35"/>
      <c r="G30" s="62"/>
      <c r="H30" s="62"/>
      <c r="I30" s="62"/>
      <c r="J30" s="62"/>
      <c r="K30" s="62"/>
      <c r="L30" s="62">
        <v>8500</v>
      </c>
      <c r="M30" s="62"/>
      <c r="N30" s="62">
        <v>2000</v>
      </c>
      <c r="O30" s="63"/>
      <c r="P30" s="39"/>
    </row>
    <row r="31" spans="1:21" ht="14.25" customHeight="1" x14ac:dyDescent="0.25">
      <c r="A31" s="46" t="s">
        <v>48</v>
      </c>
      <c r="B31" s="119" t="s">
        <v>409</v>
      </c>
      <c r="C31" s="71" t="s">
        <v>348</v>
      </c>
      <c r="D31" s="66" t="s">
        <v>349</v>
      </c>
      <c r="E31" s="35"/>
      <c r="F31" s="35"/>
      <c r="G31" s="62"/>
      <c r="H31" s="62"/>
      <c r="I31" s="62"/>
      <c r="J31" s="62"/>
      <c r="K31" s="62">
        <v>4800</v>
      </c>
      <c r="L31" s="62">
        <v>63850</v>
      </c>
      <c r="M31" s="62"/>
      <c r="N31" s="62"/>
      <c r="O31" s="63"/>
      <c r="P31" s="39"/>
    </row>
    <row r="32" spans="1:21" ht="14.25" customHeight="1" x14ac:dyDescent="0.25">
      <c r="A32" s="46" t="s">
        <v>48</v>
      </c>
      <c r="B32" s="119" t="s">
        <v>409</v>
      </c>
      <c r="C32" s="71" t="s">
        <v>330</v>
      </c>
      <c r="D32" s="66" t="s">
        <v>350</v>
      </c>
      <c r="E32" s="35" t="s">
        <v>351</v>
      </c>
      <c r="F32" s="35"/>
      <c r="G32" s="62"/>
      <c r="H32" s="62"/>
      <c r="I32" s="62"/>
      <c r="J32" s="62"/>
      <c r="K32" s="62">
        <v>33600</v>
      </c>
      <c r="L32" s="62"/>
      <c r="M32" s="62"/>
      <c r="N32" s="62"/>
      <c r="O32" s="63"/>
      <c r="P32" s="39"/>
    </row>
    <row r="33" spans="1:16" ht="14.25" customHeight="1" x14ac:dyDescent="0.25">
      <c r="A33" s="98" t="s">
        <v>52</v>
      </c>
      <c r="B33" s="126" t="s">
        <v>409</v>
      </c>
      <c r="C33" s="446" t="s">
        <v>53</v>
      </c>
      <c r="D33" s="419"/>
      <c r="E33" s="99"/>
      <c r="F33" s="99"/>
      <c r="G33" s="100"/>
      <c r="H33" s="100"/>
      <c r="I33" s="100"/>
      <c r="J33" s="100"/>
      <c r="K33" s="100">
        <f>SUM(K34:K35)</f>
        <v>0</v>
      </c>
      <c r="L33" s="100">
        <f>SUM(L34:L35)</f>
        <v>28000</v>
      </c>
      <c r="M33" s="100">
        <f>SUM(M34:M35)</f>
        <v>0</v>
      </c>
      <c r="N33" s="100">
        <f>SUM(N34:N35)</f>
        <v>0</v>
      </c>
      <c r="O33" s="101">
        <f>SUM(O34:O35)</f>
        <v>0</v>
      </c>
      <c r="P33" s="102">
        <f>SUM(K33:O33)</f>
        <v>28000</v>
      </c>
    </row>
    <row r="34" spans="1:16" ht="14.25" customHeight="1" x14ac:dyDescent="0.25">
      <c r="A34" s="46" t="s">
        <v>52</v>
      </c>
      <c r="B34" s="119" t="s">
        <v>409</v>
      </c>
      <c r="C34" s="71" t="s">
        <v>348</v>
      </c>
      <c r="D34" s="66" t="s">
        <v>55</v>
      </c>
      <c r="E34" s="35"/>
      <c r="F34" s="35"/>
      <c r="G34" s="62"/>
      <c r="H34" s="62"/>
      <c r="I34" s="62"/>
      <c r="J34" s="62"/>
      <c r="K34" s="62"/>
      <c r="L34" s="62">
        <v>25000</v>
      </c>
      <c r="M34" s="62"/>
      <c r="N34" s="62"/>
      <c r="O34" s="63"/>
      <c r="P34" s="39"/>
    </row>
    <row r="35" spans="1:16" ht="14.25" customHeight="1" x14ac:dyDescent="0.25">
      <c r="A35" s="46" t="s">
        <v>52</v>
      </c>
      <c r="B35" s="119" t="s">
        <v>409</v>
      </c>
      <c r="C35" s="71" t="s">
        <v>330</v>
      </c>
      <c r="D35" s="66" t="s">
        <v>352</v>
      </c>
      <c r="E35" s="35" t="s">
        <v>353</v>
      </c>
      <c r="F35" s="35"/>
      <c r="G35" s="62"/>
      <c r="H35" s="62"/>
      <c r="I35" s="62"/>
      <c r="J35" s="62"/>
      <c r="K35" s="62"/>
      <c r="L35" s="62">
        <v>3000</v>
      </c>
      <c r="M35" s="62"/>
      <c r="N35" s="62"/>
      <c r="O35" s="63"/>
      <c r="P35" s="39"/>
    </row>
    <row r="36" spans="1:16" ht="14.25" customHeight="1" x14ac:dyDescent="0.25">
      <c r="A36" s="98" t="s">
        <v>60</v>
      </c>
      <c r="B36" s="126" t="s">
        <v>409</v>
      </c>
      <c r="C36" s="446" t="s">
        <v>61</v>
      </c>
      <c r="D36" s="419"/>
      <c r="E36" s="99"/>
      <c r="F36" s="99"/>
      <c r="G36" s="100"/>
      <c r="H36" s="100"/>
      <c r="I36" s="100"/>
      <c r="J36" s="100"/>
      <c r="K36" s="100">
        <f>SUM(K37:K37)</f>
        <v>0</v>
      </c>
      <c r="L36" s="100">
        <f>SUM(L37:L37)</f>
        <v>11500</v>
      </c>
      <c r="M36" s="100">
        <f>SUM(M37:M37)</f>
        <v>0</v>
      </c>
      <c r="N36" s="100">
        <f>SUM(N37:N37)</f>
        <v>0</v>
      </c>
      <c r="O36" s="101">
        <f>SUM(O37:O37)</f>
        <v>0</v>
      </c>
      <c r="P36" s="102">
        <f>SUM(K36:O36)</f>
        <v>11500</v>
      </c>
    </row>
    <row r="37" spans="1:16" ht="14.25" customHeight="1" x14ac:dyDescent="0.25">
      <c r="A37" s="46" t="s">
        <v>60</v>
      </c>
      <c r="B37" s="119" t="s">
        <v>409</v>
      </c>
      <c r="C37" s="71" t="s">
        <v>354</v>
      </c>
      <c r="D37" s="66" t="s">
        <v>355</v>
      </c>
      <c r="E37" s="35" t="s">
        <v>356</v>
      </c>
      <c r="F37" s="35"/>
      <c r="G37" s="62"/>
      <c r="H37" s="62"/>
      <c r="I37" s="62"/>
      <c r="J37" s="62"/>
      <c r="K37" s="62"/>
      <c r="L37" s="62">
        <v>11500</v>
      </c>
      <c r="M37" s="62"/>
      <c r="N37" s="62"/>
      <c r="O37" s="63"/>
      <c r="P37" s="39"/>
    </row>
    <row r="38" spans="1:16" ht="14.25" customHeight="1" x14ac:dyDescent="0.25">
      <c r="A38" s="98" t="s">
        <v>62</v>
      </c>
      <c r="B38" s="126" t="s">
        <v>409</v>
      </c>
      <c r="C38" s="446" t="s">
        <v>63</v>
      </c>
      <c r="D38" s="419"/>
      <c r="E38" s="99"/>
      <c r="F38" s="99"/>
      <c r="G38" s="100"/>
      <c r="H38" s="100"/>
      <c r="I38" s="100"/>
      <c r="J38" s="100"/>
      <c r="K38" s="100">
        <f>SUM(K39:K45)</f>
        <v>146300</v>
      </c>
      <c r="L38" s="100">
        <f>SUM(L39:L45)</f>
        <v>74660</v>
      </c>
      <c r="M38" s="100">
        <f>SUM(M39:M45)</f>
        <v>0</v>
      </c>
      <c r="N38" s="100">
        <f>SUM(N39:N45)</f>
        <v>4000</v>
      </c>
      <c r="O38" s="101">
        <f>SUM(O39:O45)</f>
        <v>0</v>
      </c>
      <c r="P38" s="102">
        <f>SUM(K38:O38)</f>
        <v>224960</v>
      </c>
    </row>
    <row r="39" spans="1:16" ht="14.25" customHeight="1" x14ac:dyDescent="0.25">
      <c r="A39" s="46" t="s">
        <v>62</v>
      </c>
      <c r="B39" s="57" t="s">
        <v>409</v>
      </c>
      <c r="C39" s="40">
        <v>102</v>
      </c>
      <c r="D39" s="40" t="s">
        <v>357</v>
      </c>
      <c r="E39" s="40"/>
      <c r="F39" s="35"/>
      <c r="G39" s="62"/>
      <c r="H39" s="62"/>
      <c r="I39" s="62"/>
      <c r="J39" s="62"/>
      <c r="K39" s="62">
        <v>57150</v>
      </c>
      <c r="L39" s="62">
        <v>40900</v>
      </c>
      <c r="M39" s="62"/>
      <c r="N39" s="62"/>
      <c r="O39" s="63"/>
      <c r="P39" s="39"/>
    </row>
    <row r="40" spans="1:16" ht="14.25" customHeight="1" x14ac:dyDescent="0.25">
      <c r="A40" s="46" t="s">
        <v>62</v>
      </c>
      <c r="B40" s="57" t="s">
        <v>409</v>
      </c>
      <c r="C40" s="40">
        <v>105</v>
      </c>
      <c r="D40" s="40" t="s">
        <v>164</v>
      </c>
      <c r="E40" s="40"/>
      <c r="F40" s="35"/>
      <c r="G40" s="62"/>
      <c r="H40" s="62"/>
      <c r="I40" s="62"/>
      <c r="J40" s="62"/>
      <c r="K40" s="62">
        <v>37100</v>
      </c>
      <c r="L40" s="62">
        <v>3700</v>
      </c>
      <c r="M40" s="62"/>
      <c r="N40" s="62"/>
      <c r="O40" s="63"/>
      <c r="P40" s="39"/>
    </row>
    <row r="41" spans="1:16" ht="14.25" customHeight="1" x14ac:dyDescent="0.25">
      <c r="A41" s="46" t="s">
        <v>62</v>
      </c>
      <c r="B41" s="57" t="s">
        <v>409</v>
      </c>
      <c r="C41" s="40">
        <v>107</v>
      </c>
      <c r="D41" s="40" t="s">
        <v>358</v>
      </c>
      <c r="E41" s="40"/>
      <c r="F41" s="35"/>
      <c r="G41" s="62"/>
      <c r="H41" s="62"/>
      <c r="I41" s="62"/>
      <c r="J41" s="62"/>
      <c r="K41" s="62">
        <v>11400</v>
      </c>
      <c r="L41" s="62">
        <v>2200</v>
      </c>
      <c r="M41" s="62"/>
      <c r="N41" s="62"/>
      <c r="O41" s="63"/>
      <c r="P41" s="39"/>
    </row>
    <row r="42" spans="1:16" ht="14.25" customHeight="1" x14ac:dyDescent="0.25">
      <c r="A42" s="46" t="s">
        <v>62</v>
      </c>
      <c r="B42" s="57" t="s">
        <v>409</v>
      </c>
      <c r="C42" s="40">
        <v>201</v>
      </c>
      <c r="D42" s="40" t="s">
        <v>311</v>
      </c>
      <c r="E42" s="40"/>
      <c r="F42" s="35"/>
      <c r="G42" s="62"/>
      <c r="H42" s="62"/>
      <c r="I42" s="62"/>
      <c r="J42" s="62"/>
      <c r="K42" s="62">
        <v>18800</v>
      </c>
      <c r="L42" s="62">
        <v>9020</v>
      </c>
      <c r="M42" s="62"/>
      <c r="N42" s="62"/>
      <c r="O42" s="63"/>
      <c r="P42" s="39"/>
    </row>
    <row r="43" spans="1:16" ht="14.25" customHeight="1" x14ac:dyDescent="0.25">
      <c r="A43" s="46" t="s">
        <v>62</v>
      </c>
      <c r="B43" s="57" t="s">
        <v>409</v>
      </c>
      <c r="C43" s="40">
        <v>208</v>
      </c>
      <c r="D43" s="40" t="s">
        <v>359</v>
      </c>
      <c r="E43" s="40" t="s">
        <v>360</v>
      </c>
      <c r="F43" s="35"/>
      <c r="G43" s="62"/>
      <c r="H43" s="62"/>
      <c r="I43" s="62"/>
      <c r="J43" s="62"/>
      <c r="K43" s="62">
        <v>21850</v>
      </c>
      <c r="L43" s="62">
        <v>12140</v>
      </c>
      <c r="M43" s="62"/>
      <c r="N43" s="62"/>
      <c r="O43" s="63"/>
      <c r="P43" s="39"/>
    </row>
    <row r="44" spans="1:16" ht="14.25" customHeight="1" x14ac:dyDescent="0.25">
      <c r="A44" s="46" t="s">
        <v>62</v>
      </c>
      <c r="B44" s="57" t="s">
        <v>409</v>
      </c>
      <c r="C44" s="40">
        <v>209</v>
      </c>
      <c r="D44" s="40" t="s">
        <v>361</v>
      </c>
      <c r="E44" s="40"/>
      <c r="F44" s="35"/>
      <c r="G44" s="62"/>
      <c r="H44" s="62"/>
      <c r="I44" s="62"/>
      <c r="J44" s="62"/>
      <c r="K44" s="62"/>
      <c r="L44" s="62">
        <v>200</v>
      </c>
      <c r="M44" s="62"/>
      <c r="N44" s="62">
        <v>4000</v>
      </c>
      <c r="O44" s="63"/>
      <c r="P44" s="39"/>
    </row>
    <row r="45" spans="1:16" ht="14.25" customHeight="1" x14ac:dyDescent="0.25">
      <c r="A45" s="46" t="s">
        <v>62</v>
      </c>
      <c r="B45" s="57" t="s">
        <v>409</v>
      </c>
      <c r="C45" s="40">
        <v>300</v>
      </c>
      <c r="D45" s="40" t="s">
        <v>362</v>
      </c>
      <c r="E45" s="40"/>
      <c r="F45" s="35"/>
      <c r="G45" s="62"/>
      <c r="H45" s="62"/>
      <c r="I45" s="62"/>
      <c r="J45" s="62"/>
      <c r="K45" s="62"/>
      <c r="L45" s="62">
        <v>6500</v>
      </c>
      <c r="M45" s="62"/>
      <c r="N45" s="62"/>
      <c r="O45" s="63"/>
      <c r="P45" s="39"/>
    </row>
    <row r="46" spans="1:16" ht="14.25" customHeight="1" x14ac:dyDescent="0.25">
      <c r="A46" s="98" t="s">
        <v>82</v>
      </c>
      <c r="B46" s="126" t="s">
        <v>409</v>
      </c>
      <c r="C46" s="446" t="s">
        <v>83</v>
      </c>
      <c r="D46" s="419"/>
      <c r="E46" s="99"/>
      <c r="F46" s="99"/>
      <c r="G46" s="100"/>
      <c r="H46" s="100"/>
      <c r="I46" s="100"/>
      <c r="J46" s="100"/>
      <c r="K46" s="100">
        <f>SUM(K47:K53)</f>
        <v>812422</v>
      </c>
      <c r="L46" s="100">
        <f>SUM(L47:L53)</f>
        <v>412656</v>
      </c>
      <c r="M46" s="100">
        <f>SUM(M47:M53)</f>
        <v>0</v>
      </c>
      <c r="N46" s="100">
        <f>SUM(N47:N53)</f>
        <v>18000</v>
      </c>
      <c r="O46" s="101">
        <f>SUM(O47:O53)</f>
        <v>0</v>
      </c>
      <c r="P46" s="102">
        <f>SUM(K46:O46)</f>
        <v>1243078</v>
      </c>
    </row>
    <row r="47" spans="1:16" ht="14.25" customHeight="1" x14ac:dyDescent="0.25">
      <c r="A47" s="46" t="s">
        <v>82</v>
      </c>
      <c r="B47" s="119" t="s">
        <v>409</v>
      </c>
      <c r="C47" s="71" t="s">
        <v>363</v>
      </c>
      <c r="D47" s="47" t="s">
        <v>364</v>
      </c>
      <c r="E47" s="48" t="s">
        <v>365</v>
      </c>
      <c r="F47" s="48"/>
      <c r="G47" s="15"/>
      <c r="H47" s="15"/>
      <c r="I47" s="15"/>
      <c r="J47" s="15"/>
      <c r="K47" s="15">
        <v>313300</v>
      </c>
      <c r="L47" s="15">
        <v>95160</v>
      </c>
      <c r="M47" s="15"/>
      <c r="N47" s="15"/>
      <c r="O47" s="50"/>
      <c r="P47" s="51"/>
    </row>
    <row r="48" spans="1:16" ht="14.25" customHeight="1" x14ac:dyDescent="0.25">
      <c r="A48" s="46" t="s">
        <v>82</v>
      </c>
      <c r="B48" s="119" t="s">
        <v>409</v>
      </c>
      <c r="C48" s="71" t="s">
        <v>366</v>
      </c>
      <c r="D48" s="47" t="s">
        <v>367</v>
      </c>
      <c r="E48" s="48" t="s">
        <v>368</v>
      </c>
      <c r="F48" s="48"/>
      <c r="G48" s="15"/>
      <c r="H48" s="15"/>
      <c r="I48" s="15"/>
      <c r="J48" s="15"/>
      <c r="K48" s="15"/>
      <c r="L48" s="15">
        <v>24000</v>
      </c>
      <c r="M48" s="15"/>
      <c r="N48" s="15"/>
      <c r="O48" s="50"/>
      <c r="P48" s="51"/>
    </row>
    <row r="49" spans="1:16" ht="14.25" customHeight="1" x14ac:dyDescent="0.25">
      <c r="A49" s="46" t="s">
        <v>82</v>
      </c>
      <c r="B49" s="119" t="s">
        <v>409</v>
      </c>
      <c r="C49" s="71" t="s">
        <v>369</v>
      </c>
      <c r="D49" s="47" t="s">
        <v>370</v>
      </c>
      <c r="E49" s="48" t="s">
        <v>371</v>
      </c>
      <c r="F49" s="48"/>
      <c r="G49" s="15"/>
      <c r="H49" s="15"/>
      <c r="I49" s="15"/>
      <c r="J49" s="15"/>
      <c r="K49" s="15">
        <v>123000</v>
      </c>
      <c r="L49" s="15">
        <v>114096</v>
      </c>
      <c r="M49" s="15"/>
      <c r="N49" s="15"/>
      <c r="O49" s="50"/>
      <c r="P49" s="51"/>
    </row>
    <row r="50" spans="1:16" ht="14.25" customHeight="1" x14ac:dyDescent="0.25">
      <c r="A50" s="46" t="s">
        <v>82</v>
      </c>
      <c r="B50" s="119" t="s">
        <v>409</v>
      </c>
      <c r="C50" s="71" t="s">
        <v>372</v>
      </c>
      <c r="D50" s="47" t="s">
        <v>373</v>
      </c>
      <c r="E50" s="48" t="s">
        <v>374</v>
      </c>
      <c r="F50" s="48"/>
      <c r="G50" s="15"/>
      <c r="H50" s="15"/>
      <c r="I50" s="15"/>
      <c r="J50" s="15"/>
      <c r="K50" s="15"/>
      <c r="L50" s="15">
        <v>80000</v>
      </c>
      <c r="M50" s="15"/>
      <c r="N50" s="15"/>
      <c r="O50" s="50"/>
      <c r="P50" s="51"/>
    </row>
    <row r="51" spans="1:16" ht="14.25" customHeight="1" x14ac:dyDescent="0.25">
      <c r="A51" s="46" t="s">
        <v>82</v>
      </c>
      <c r="B51" s="119" t="s">
        <v>409</v>
      </c>
      <c r="C51" s="71" t="s">
        <v>375</v>
      </c>
      <c r="D51" s="47" t="s">
        <v>376</v>
      </c>
      <c r="E51" s="48" t="s">
        <v>377</v>
      </c>
      <c r="F51" s="48"/>
      <c r="G51" s="15"/>
      <c r="H51" s="15"/>
      <c r="I51" s="15"/>
      <c r="J51" s="15"/>
      <c r="K51" s="15">
        <v>320822</v>
      </c>
      <c r="L51" s="15"/>
      <c r="M51" s="15"/>
      <c r="N51" s="15"/>
      <c r="O51" s="50"/>
      <c r="P51" s="51"/>
    </row>
    <row r="52" spans="1:16" ht="14.25" customHeight="1" x14ac:dyDescent="0.25">
      <c r="A52" s="46" t="s">
        <v>82</v>
      </c>
      <c r="B52" s="119" t="s">
        <v>409</v>
      </c>
      <c r="C52" s="71" t="s">
        <v>330</v>
      </c>
      <c r="D52" s="47" t="s">
        <v>378</v>
      </c>
      <c r="E52" s="48" t="s">
        <v>379</v>
      </c>
      <c r="F52" s="48"/>
      <c r="G52" s="15"/>
      <c r="H52" s="15"/>
      <c r="I52" s="15"/>
      <c r="J52" s="15"/>
      <c r="K52" s="15">
        <v>33800</v>
      </c>
      <c r="L52" s="15">
        <v>66400</v>
      </c>
      <c r="M52" s="15"/>
      <c r="N52" s="15">
        <v>18000</v>
      </c>
      <c r="O52" s="50"/>
      <c r="P52" s="51"/>
    </row>
    <row r="53" spans="1:16" ht="14.25" customHeight="1" x14ac:dyDescent="0.25">
      <c r="A53" s="46" t="s">
        <v>82</v>
      </c>
      <c r="B53" s="119" t="s">
        <v>409</v>
      </c>
      <c r="C53" s="71" t="s">
        <v>380</v>
      </c>
      <c r="D53" s="47" t="s">
        <v>101</v>
      </c>
      <c r="E53" s="48"/>
      <c r="F53" s="48"/>
      <c r="G53" s="15"/>
      <c r="H53" s="15"/>
      <c r="I53" s="15"/>
      <c r="J53" s="15"/>
      <c r="K53" s="15">
        <v>21500</v>
      </c>
      <c r="L53" s="15">
        <v>33000</v>
      </c>
      <c r="M53" s="15"/>
      <c r="N53" s="15"/>
      <c r="O53" s="50"/>
      <c r="P53" s="51"/>
    </row>
    <row r="54" spans="1:16" ht="14.25" customHeight="1" x14ac:dyDescent="0.25">
      <c r="A54" s="98" t="s">
        <v>104</v>
      </c>
      <c r="B54" s="126" t="s">
        <v>409</v>
      </c>
      <c r="C54" s="446" t="s">
        <v>105</v>
      </c>
      <c r="D54" s="419"/>
      <c r="E54" s="99"/>
      <c r="F54" s="99"/>
      <c r="G54" s="100"/>
      <c r="H54" s="100"/>
      <c r="I54" s="100"/>
      <c r="J54" s="100"/>
      <c r="K54" s="100">
        <f t="shared" ref="K54:O54" si="0">SUM(K55:K64)</f>
        <v>57300</v>
      </c>
      <c r="L54" s="100">
        <f t="shared" si="0"/>
        <v>31800</v>
      </c>
      <c r="M54" s="100">
        <f t="shared" si="0"/>
        <v>38317</v>
      </c>
      <c r="N54" s="100">
        <f t="shared" si="0"/>
        <v>3000</v>
      </c>
      <c r="O54" s="101">
        <f t="shared" si="0"/>
        <v>100</v>
      </c>
      <c r="P54" s="102">
        <f>SUM(K54:O54)</f>
        <v>130517</v>
      </c>
    </row>
    <row r="55" spans="1:16" ht="14.25" customHeight="1" x14ac:dyDescent="0.25">
      <c r="A55" s="46" t="s">
        <v>104</v>
      </c>
      <c r="B55" s="57" t="s">
        <v>409</v>
      </c>
      <c r="C55" s="46" t="s">
        <v>381</v>
      </c>
      <c r="D55" s="47" t="s">
        <v>382</v>
      </c>
      <c r="E55" s="48"/>
      <c r="F55" s="48"/>
      <c r="G55" s="15"/>
      <c r="H55" s="15"/>
      <c r="I55" s="15"/>
      <c r="J55" s="15"/>
      <c r="K55" s="15"/>
      <c r="L55" s="15">
        <v>100</v>
      </c>
      <c r="M55" s="15">
        <v>5000</v>
      </c>
      <c r="N55" s="15">
        <v>0</v>
      </c>
      <c r="O55" s="50"/>
      <c r="P55" s="51"/>
    </row>
    <row r="56" spans="1:16" ht="14.25" customHeight="1" x14ac:dyDescent="0.25">
      <c r="A56" s="46" t="s">
        <v>104</v>
      </c>
      <c r="B56" s="57" t="s">
        <v>409</v>
      </c>
      <c r="C56" s="46" t="s">
        <v>383</v>
      </c>
      <c r="D56" s="47" t="s">
        <v>384</v>
      </c>
      <c r="E56" s="48" t="s">
        <v>385</v>
      </c>
      <c r="F56" s="48"/>
      <c r="G56" s="15"/>
      <c r="H56" s="15"/>
      <c r="I56" s="15"/>
      <c r="J56" s="15"/>
      <c r="K56" s="15"/>
      <c r="L56" s="15">
        <v>19900</v>
      </c>
      <c r="M56" s="15"/>
      <c r="N56" s="15"/>
      <c r="O56" s="50"/>
      <c r="P56" s="51"/>
    </row>
    <row r="57" spans="1:16" ht="14.25" customHeight="1" x14ac:dyDescent="0.25">
      <c r="A57" s="46" t="s">
        <v>104</v>
      </c>
      <c r="B57" s="57" t="s">
        <v>409</v>
      </c>
      <c r="C57" s="46" t="s">
        <v>386</v>
      </c>
      <c r="D57" s="47" t="s">
        <v>387</v>
      </c>
      <c r="E57" s="48" t="s">
        <v>388</v>
      </c>
      <c r="F57" s="48"/>
      <c r="G57" s="15"/>
      <c r="H57" s="15"/>
      <c r="I57" s="15"/>
      <c r="J57" s="15"/>
      <c r="K57" s="15"/>
      <c r="L57" s="15">
        <v>1500</v>
      </c>
      <c r="M57" s="15">
        <v>3500</v>
      </c>
      <c r="N57" s="15">
        <v>0</v>
      </c>
      <c r="O57" s="50"/>
      <c r="P57" s="51"/>
    </row>
    <row r="58" spans="1:16" ht="14.25" customHeight="1" x14ac:dyDescent="0.25">
      <c r="A58" s="46" t="s">
        <v>104</v>
      </c>
      <c r="B58" s="57" t="s">
        <v>409</v>
      </c>
      <c r="C58" s="46" t="s">
        <v>389</v>
      </c>
      <c r="D58" s="47" t="s">
        <v>390</v>
      </c>
      <c r="E58" s="48" t="s">
        <v>391</v>
      </c>
      <c r="F58" s="48"/>
      <c r="G58" s="15"/>
      <c r="H58" s="15"/>
      <c r="I58" s="15"/>
      <c r="J58" s="15"/>
      <c r="K58" s="15"/>
      <c r="L58" s="15">
        <v>6000</v>
      </c>
      <c r="M58" s="15">
        <v>18500</v>
      </c>
      <c r="N58" s="15">
        <v>0</v>
      </c>
      <c r="O58" s="50"/>
      <c r="P58" s="51"/>
    </row>
    <row r="59" spans="1:16" ht="14.25" customHeight="1" x14ac:dyDescent="0.25">
      <c r="A59" s="46" t="s">
        <v>104</v>
      </c>
      <c r="B59" s="57" t="s">
        <v>409</v>
      </c>
      <c r="C59" s="46" t="s">
        <v>392</v>
      </c>
      <c r="D59" s="47" t="s">
        <v>120</v>
      </c>
      <c r="E59" s="48"/>
      <c r="F59" s="48"/>
      <c r="G59" s="15"/>
      <c r="H59" s="15"/>
      <c r="I59" s="15"/>
      <c r="J59" s="15"/>
      <c r="K59" s="15"/>
      <c r="L59" s="15"/>
      <c r="M59" s="15">
        <v>720</v>
      </c>
      <c r="N59" s="15"/>
      <c r="O59" s="50"/>
      <c r="P59" s="51"/>
    </row>
    <row r="60" spans="1:16" ht="14.25" customHeight="1" x14ac:dyDescent="0.25">
      <c r="A60" s="46" t="s">
        <v>104</v>
      </c>
      <c r="B60" s="57" t="s">
        <v>409</v>
      </c>
      <c r="C60" s="46" t="s">
        <v>393</v>
      </c>
      <c r="D60" s="47" t="s">
        <v>394</v>
      </c>
      <c r="E60" s="48" t="s">
        <v>395</v>
      </c>
      <c r="F60" s="48"/>
      <c r="G60" s="15"/>
      <c r="H60" s="15"/>
      <c r="I60" s="15"/>
      <c r="J60" s="15"/>
      <c r="K60" s="15"/>
      <c r="L60" s="15"/>
      <c r="M60" s="15"/>
      <c r="N60" s="15">
        <v>3000</v>
      </c>
      <c r="O60" s="50"/>
      <c r="P60" s="51"/>
    </row>
    <row r="61" spans="1:16" ht="14.25" customHeight="1" x14ac:dyDescent="0.25">
      <c r="A61" s="46" t="s">
        <v>104</v>
      </c>
      <c r="B61" s="57" t="s">
        <v>409</v>
      </c>
      <c r="C61" s="46" t="s">
        <v>396</v>
      </c>
      <c r="D61" s="47" t="s">
        <v>397</v>
      </c>
      <c r="E61" s="48"/>
      <c r="F61" s="48"/>
      <c r="G61" s="15"/>
      <c r="H61" s="15"/>
      <c r="I61" s="15"/>
      <c r="J61" s="15"/>
      <c r="K61" s="15"/>
      <c r="L61" s="15"/>
      <c r="M61" s="15">
        <v>9708</v>
      </c>
      <c r="N61" s="15"/>
      <c r="O61" s="50"/>
      <c r="P61" s="51"/>
    </row>
    <row r="62" spans="1:16" ht="14.25" customHeight="1" x14ac:dyDescent="0.25">
      <c r="A62" s="46" t="s">
        <v>104</v>
      </c>
      <c r="B62" s="57" t="s">
        <v>409</v>
      </c>
      <c r="C62" s="46" t="s">
        <v>398</v>
      </c>
      <c r="D62" s="47" t="s">
        <v>399</v>
      </c>
      <c r="E62" s="48"/>
      <c r="F62" s="48"/>
      <c r="G62" s="15"/>
      <c r="H62" s="15"/>
      <c r="I62" s="15"/>
      <c r="J62" s="15"/>
      <c r="K62" s="15"/>
      <c r="L62" s="15"/>
      <c r="M62" s="15">
        <v>889</v>
      </c>
      <c r="N62" s="15"/>
      <c r="O62" s="50"/>
      <c r="P62" s="51"/>
    </row>
    <row r="63" spans="1:16" ht="14.25" customHeight="1" x14ac:dyDescent="0.25">
      <c r="A63" s="77" t="s">
        <v>104</v>
      </c>
      <c r="B63" s="77" t="s">
        <v>409</v>
      </c>
      <c r="C63" s="77" t="s">
        <v>400</v>
      </c>
      <c r="D63" s="104" t="s">
        <v>401</v>
      </c>
      <c r="E63" s="105"/>
      <c r="F63" s="105"/>
      <c r="G63" s="106"/>
      <c r="H63" s="106"/>
      <c r="I63" s="106"/>
      <c r="J63" s="106"/>
      <c r="K63" s="106"/>
      <c r="L63" s="106">
        <v>500</v>
      </c>
      <c r="M63" s="106"/>
      <c r="N63" s="106"/>
      <c r="O63" s="107"/>
      <c r="P63" s="108"/>
    </row>
    <row r="64" spans="1:16" ht="15" customHeight="1" x14ac:dyDescent="0.25">
      <c r="A64" s="46" t="s">
        <v>104</v>
      </c>
      <c r="B64" s="57" t="s">
        <v>409</v>
      </c>
      <c r="C64" s="46" t="s">
        <v>345</v>
      </c>
      <c r="D64" s="47" t="s">
        <v>402</v>
      </c>
      <c r="E64" s="105" t="s">
        <v>403</v>
      </c>
      <c r="F64" s="105"/>
      <c r="G64" s="106"/>
      <c r="H64" s="106"/>
      <c r="I64" s="106"/>
      <c r="J64" s="106"/>
      <c r="K64" s="106">
        <v>57300</v>
      </c>
      <c r="L64" s="106">
        <v>3800</v>
      </c>
      <c r="M64" s="106"/>
      <c r="N64" s="106"/>
      <c r="O64" s="107">
        <v>100</v>
      </c>
      <c r="P64" s="109"/>
    </row>
    <row r="65" spans="1:16" ht="14.25" customHeight="1" x14ac:dyDescent="0.25">
      <c r="A65" s="1"/>
      <c r="B65" s="1"/>
      <c r="C65" s="1"/>
      <c r="D65" s="2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5"/>
    </row>
    <row r="66" spans="1:16" ht="14.25" customHeight="1" x14ac:dyDescent="0.25">
      <c r="A66" s="1"/>
      <c r="B66" s="1"/>
      <c r="C66" s="1"/>
      <c r="D66" s="2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5"/>
    </row>
    <row r="67" spans="1:16" ht="14.25" customHeight="1" x14ac:dyDescent="0.25">
      <c r="A67" s="1"/>
      <c r="B67" s="1"/>
      <c r="C67" s="1"/>
      <c r="D67" s="2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5"/>
    </row>
    <row r="68" spans="1:16" ht="14.25" customHeight="1" x14ac:dyDescent="0.25">
      <c r="A68" s="1"/>
      <c r="B68" s="1"/>
      <c r="C68" s="1"/>
      <c r="D68" s="2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5"/>
    </row>
    <row r="69" spans="1:16" ht="14.25" customHeight="1" x14ac:dyDescent="0.25">
      <c r="A69" s="1"/>
      <c r="B69" s="1"/>
      <c r="C69" s="1"/>
      <c r="D69" s="2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5"/>
    </row>
    <row r="70" spans="1:16" ht="14.25" customHeight="1" x14ac:dyDescent="0.25">
      <c r="A70" s="1"/>
      <c r="B70" s="1"/>
      <c r="C70" s="1"/>
      <c r="D70" s="2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5"/>
    </row>
    <row r="71" spans="1:16" ht="14.25" customHeight="1" x14ac:dyDescent="0.25">
      <c r="A71" s="1"/>
      <c r="B71" s="1"/>
      <c r="C71" s="1"/>
      <c r="D71" s="2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5"/>
    </row>
    <row r="72" spans="1:16" ht="14.25" customHeight="1" x14ac:dyDescent="0.25">
      <c r="A72" s="1"/>
      <c r="B72" s="1"/>
      <c r="C72" s="1"/>
      <c r="D72" s="2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5"/>
    </row>
    <row r="73" spans="1:16" ht="14.25" customHeight="1" x14ac:dyDescent="0.25">
      <c r="A73" s="1"/>
      <c r="B73" s="1"/>
      <c r="C73" s="1"/>
      <c r="D73" s="2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5"/>
    </row>
    <row r="74" spans="1:16" ht="14.25" customHeight="1" x14ac:dyDescent="0.25">
      <c r="A74" s="1"/>
      <c r="B74" s="1"/>
      <c r="C74" s="1"/>
      <c r="D74" s="2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5"/>
    </row>
    <row r="75" spans="1:16" ht="14.25" customHeight="1" x14ac:dyDescent="0.25">
      <c r="A75" s="1"/>
      <c r="B75" s="1"/>
      <c r="C75" s="1"/>
      <c r="D75" s="2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5"/>
    </row>
    <row r="76" spans="1:16" ht="14.25" customHeight="1" x14ac:dyDescent="0.25">
      <c r="A76" s="1"/>
      <c r="B76" s="1"/>
      <c r="C76" s="1"/>
      <c r="D76" s="2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5"/>
    </row>
    <row r="77" spans="1:16" ht="14.25" customHeight="1" x14ac:dyDescent="0.25">
      <c r="A77" s="1"/>
      <c r="B77" s="1"/>
      <c r="C77" s="1"/>
      <c r="D77" s="2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5"/>
    </row>
    <row r="78" spans="1:16" ht="14.25" customHeight="1" x14ac:dyDescent="0.25">
      <c r="A78" s="1"/>
      <c r="B78" s="1"/>
      <c r="C78" s="1"/>
      <c r="D78" s="2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5"/>
    </row>
    <row r="79" spans="1:16" ht="14.25" customHeight="1" x14ac:dyDescent="0.25">
      <c r="A79" s="1"/>
      <c r="B79" s="1"/>
      <c r="C79" s="1"/>
      <c r="D79" s="2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5"/>
    </row>
    <row r="80" spans="1:16" ht="14.25" customHeight="1" x14ac:dyDescent="0.25">
      <c r="A80" s="1"/>
      <c r="B80" s="1"/>
      <c r="C80" s="1"/>
      <c r="D80" s="2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5"/>
    </row>
    <row r="81" spans="1:16" ht="14.25" customHeight="1" x14ac:dyDescent="0.25">
      <c r="A81" s="1"/>
      <c r="B81" s="1"/>
      <c r="C81" s="1"/>
      <c r="D81" s="2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5"/>
    </row>
    <row r="82" spans="1:16" ht="14.25" customHeight="1" x14ac:dyDescent="0.25">
      <c r="A82" s="1"/>
      <c r="B82" s="1"/>
      <c r="C82" s="1"/>
      <c r="D82" s="2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5"/>
    </row>
    <row r="83" spans="1:16" ht="14.25" customHeight="1" x14ac:dyDescent="0.25">
      <c r="A83" s="1"/>
      <c r="B83" s="1"/>
      <c r="C83" s="1"/>
      <c r="D83" s="2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5"/>
    </row>
    <row r="84" spans="1:16" ht="14.25" customHeight="1" x14ac:dyDescent="0.25">
      <c r="A84" s="1"/>
      <c r="B84" s="1"/>
      <c r="C84" s="1"/>
      <c r="D84" s="2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5"/>
    </row>
    <row r="85" spans="1:16" ht="14.25" customHeight="1" x14ac:dyDescent="0.25">
      <c r="A85" s="1"/>
      <c r="B85" s="1"/>
      <c r="C85" s="1"/>
      <c r="D85" s="2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5"/>
    </row>
    <row r="86" spans="1:16" ht="14.25" customHeight="1" x14ac:dyDescent="0.25">
      <c r="A86" s="1"/>
      <c r="B86" s="1"/>
      <c r="C86" s="1"/>
      <c r="D86" s="2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5"/>
    </row>
    <row r="87" spans="1:16" ht="14.25" customHeight="1" x14ac:dyDescent="0.25">
      <c r="A87" s="1"/>
      <c r="B87" s="1"/>
      <c r="C87" s="1"/>
      <c r="D87" s="2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5"/>
    </row>
    <row r="88" spans="1:16" ht="14.25" customHeight="1" x14ac:dyDescent="0.25">
      <c r="A88" s="1"/>
      <c r="B88" s="1"/>
      <c r="C88" s="1"/>
      <c r="D88" s="2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5"/>
    </row>
    <row r="89" spans="1:16" ht="14.25" customHeight="1" x14ac:dyDescent="0.25">
      <c r="A89" s="1"/>
      <c r="B89" s="1"/>
      <c r="C89" s="1"/>
      <c r="D89" s="2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5"/>
    </row>
    <row r="90" spans="1:16" ht="14.25" customHeight="1" x14ac:dyDescent="0.25">
      <c r="A90" s="1"/>
      <c r="B90" s="1"/>
      <c r="C90" s="1"/>
      <c r="D90" s="2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5"/>
    </row>
    <row r="91" spans="1:16" ht="14.25" customHeight="1" x14ac:dyDescent="0.25">
      <c r="A91" s="1"/>
      <c r="B91" s="1"/>
      <c r="C91" s="1"/>
      <c r="D91" s="2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5"/>
    </row>
    <row r="92" spans="1:16" ht="14.25" customHeight="1" x14ac:dyDescent="0.25">
      <c r="A92" s="1"/>
      <c r="B92" s="1"/>
      <c r="C92" s="1"/>
      <c r="D92" s="2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5"/>
    </row>
    <row r="93" spans="1:16" ht="14.25" customHeight="1" x14ac:dyDescent="0.25">
      <c r="A93" s="1"/>
      <c r="B93" s="1"/>
      <c r="C93" s="1"/>
      <c r="D93" s="2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5"/>
    </row>
    <row r="94" spans="1:16" ht="14.25" customHeight="1" x14ac:dyDescent="0.25">
      <c r="A94" s="1"/>
      <c r="B94" s="1"/>
      <c r="C94" s="1"/>
      <c r="D94" s="2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5"/>
    </row>
    <row r="95" spans="1:16" ht="14.25" customHeight="1" x14ac:dyDescent="0.25">
      <c r="A95" s="1"/>
      <c r="B95" s="1"/>
      <c r="C95" s="1"/>
      <c r="D95" s="2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5"/>
    </row>
    <row r="96" spans="1:16" ht="14.25" customHeight="1" x14ac:dyDescent="0.25">
      <c r="A96" s="1"/>
      <c r="B96" s="1"/>
      <c r="C96" s="1"/>
      <c r="D96" s="2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5"/>
    </row>
    <row r="97" spans="1:16" ht="14.25" customHeight="1" x14ac:dyDescent="0.25">
      <c r="A97" s="1"/>
      <c r="B97" s="1"/>
      <c r="C97" s="1"/>
      <c r="D97" s="2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5"/>
    </row>
    <row r="98" spans="1:16" ht="14.25" customHeight="1" x14ac:dyDescent="0.25">
      <c r="A98" s="1"/>
      <c r="B98" s="1"/>
      <c r="C98" s="1"/>
      <c r="D98" s="2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5"/>
    </row>
    <row r="99" spans="1:16" ht="14.25" customHeight="1" x14ac:dyDescent="0.25">
      <c r="A99" s="1"/>
      <c r="B99" s="1"/>
      <c r="C99" s="1"/>
      <c r="D99" s="2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5"/>
    </row>
    <row r="100" spans="1:16" ht="14.25" customHeight="1" x14ac:dyDescent="0.25">
      <c r="A100" s="1"/>
      <c r="B100" s="1"/>
      <c r="C100" s="1"/>
      <c r="D100" s="2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5"/>
    </row>
    <row r="101" spans="1:16" ht="14.25" customHeight="1" x14ac:dyDescent="0.25">
      <c r="A101" s="1"/>
      <c r="B101" s="1"/>
      <c r="C101" s="1"/>
      <c r="D101" s="2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5"/>
    </row>
    <row r="102" spans="1:16" ht="14.25" customHeight="1" x14ac:dyDescent="0.25">
      <c r="A102" s="1"/>
      <c r="B102" s="1"/>
      <c r="C102" s="1"/>
      <c r="D102" s="2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5"/>
    </row>
    <row r="103" spans="1:16" ht="14.25" customHeight="1" x14ac:dyDescent="0.25">
      <c r="A103" s="1"/>
      <c r="B103" s="1"/>
      <c r="C103" s="1"/>
      <c r="D103" s="2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5"/>
    </row>
    <row r="104" spans="1:16" ht="14.25" customHeight="1" x14ac:dyDescent="0.25">
      <c r="A104" s="1"/>
      <c r="B104" s="1"/>
      <c r="C104" s="1"/>
      <c r="D104" s="2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5"/>
    </row>
    <row r="105" spans="1:16" ht="14.25" customHeight="1" x14ac:dyDescent="0.25">
      <c r="A105" s="1"/>
      <c r="B105" s="1"/>
      <c r="C105" s="1"/>
      <c r="D105" s="2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5"/>
    </row>
    <row r="106" spans="1:16" ht="14.25" customHeight="1" x14ac:dyDescent="0.25">
      <c r="A106" s="1"/>
      <c r="B106" s="1"/>
      <c r="C106" s="1"/>
      <c r="D106" s="2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5"/>
    </row>
    <row r="107" spans="1:16" ht="14.25" customHeight="1" x14ac:dyDescent="0.25">
      <c r="A107" s="1"/>
      <c r="B107" s="1"/>
      <c r="C107" s="1"/>
      <c r="D107" s="2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5"/>
    </row>
    <row r="108" spans="1:16" ht="14.25" customHeight="1" x14ac:dyDescent="0.25">
      <c r="A108" s="1"/>
      <c r="B108" s="1"/>
      <c r="C108" s="1"/>
      <c r="D108" s="2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5"/>
    </row>
    <row r="109" spans="1:16" ht="14.25" customHeight="1" x14ac:dyDescent="0.25">
      <c r="A109" s="1"/>
      <c r="B109" s="1"/>
      <c r="C109" s="1"/>
      <c r="D109" s="2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5"/>
    </row>
    <row r="110" spans="1:16" ht="14.25" customHeight="1" x14ac:dyDescent="0.25">
      <c r="A110" s="1"/>
      <c r="B110" s="1"/>
      <c r="C110" s="1"/>
      <c r="D110" s="2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5"/>
    </row>
    <row r="111" spans="1:16" ht="14.25" customHeight="1" x14ac:dyDescent="0.25">
      <c r="A111" s="1"/>
      <c r="B111" s="1"/>
      <c r="C111" s="1"/>
      <c r="D111" s="2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5"/>
    </row>
    <row r="112" spans="1:16" ht="14.25" customHeight="1" x14ac:dyDescent="0.25">
      <c r="A112" s="1"/>
      <c r="B112" s="1"/>
      <c r="C112" s="1"/>
      <c r="D112" s="2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5"/>
    </row>
    <row r="113" spans="1:16" ht="14.25" customHeight="1" x14ac:dyDescent="0.25">
      <c r="A113" s="1"/>
      <c r="B113" s="1"/>
      <c r="C113" s="1"/>
      <c r="D113" s="2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5"/>
    </row>
    <row r="114" spans="1:16" ht="14.25" customHeight="1" x14ac:dyDescent="0.25">
      <c r="A114" s="1"/>
      <c r="B114" s="1"/>
      <c r="C114" s="1"/>
      <c r="D114" s="2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5"/>
    </row>
    <row r="115" spans="1:16" ht="14.25" customHeight="1" x14ac:dyDescent="0.25">
      <c r="A115" s="1"/>
      <c r="B115" s="1"/>
      <c r="C115" s="1"/>
      <c r="D115" s="2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5"/>
    </row>
    <row r="116" spans="1:16" ht="14.25" customHeight="1" x14ac:dyDescent="0.25">
      <c r="A116" s="1"/>
      <c r="B116" s="1"/>
      <c r="C116" s="1"/>
      <c r="D116" s="2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5"/>
    </row>
    <row r="117" spans="1:16" ht="14.25" customHeight="1" x14ac:dyDescent="0.25">
      <c r="A117" s="1"/>
      <c r="B117" s="1"/>
      <c r="C117" s="1"/>
      <c r="D117" s="2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5"/>
    </row>
    <row r="118" spans="1:16" ht="14.25" customHeight="1" x14ac:dyDescent="0.25">
      <c r="A118" s="1"/>
      <c r="B118" s="1"/>
      <c r="C118" s="1"/>
      <c r="D118" s="2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5"/>
    </row>
    <row r="119" spans="1:16" ht="14.25" customHeight="1" x14ac:dyDescent="0.25">
      <c r="A119" s="1"/>
      <c r="B119" s="1"/>
      <c r="C119" s="1"/>
      <c r="D119" s="2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5"/>
    </row>
    <row r="120" spans="1:16" ht="14.25" customHeight="1" x14ac:dyDescent="0.25">
      <c r="A120" s="1"/>
      <c r="B120" s="1"/>
      <c r="C120" s="1"/>
      <c r="D120" s="2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5"/>
    </row>
    <row r="121" spans="1:16" ht="14.25" customHeight="1" x14ac:dyDescent="0.25">
      <c r="A121" s="1"/>
      <c r="B121" s="1"/>
      <c r="C121" s="1"/>
      <c r="D121" s="2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5"/>
    </row>
    <row r="122" spans="1:16" ht="14.25" customHeight="1" x14ac:dyDescent="0.25">
      <c r="A122" s="1"/>
      <c r="B122" s="1"/>
      <c r="C122" s="1"/>
      <c r="D122" s="2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5"/>
    </row>
    <row r="123" spans="1:16" ht="14.25" customHeight="1" x14ac:dyDescent="0.25">
      <c r="A123" s="1"/>
      <c r="B123" s="1"/>
      <c r="C123" s="1"/>
      <c r="D123" s="2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5"/>
    </row>
    <row r="124" spans="1:16" ht="14.25" customHeight="1" x14ac:dyDescent="0.25">
      <c r="A124" s="1"/>
      <c r="B124" s="1"/>
      <c r="C124" s="1"/>
      <c r="D124" s="2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5"/>
    </row>
    <row r="125" spans="1:16" ht="14.25" customHeight="1" x14ac:dyDescent="0.25">
      <c r="A125" s="1"/>
      <c r="B125" s="1"/>
      <c r="C125" s="1"/>
      <c r="D125" s="2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5"/>
    </row>
    <row r="126" spans="1:16" ht="14.25" customHeight="1" x14ac:dyDescent="0.25">
      <c r="A126" s="1"/>
      <c r="B126" s="1"/>
      <c r="C126" s="1"/>
      <c r="D126" s="2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5"/>
    </row>
    <row r="127" spans="1:16" ht="14.25" customHeight="1" x14ac:dyDescent="0.25">
      <c r="A127" s="1"/>
      <c r="B127" s="1"/>
      <c r="C127" s="1"/>
      <c r="D127" s="2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5"/>
    </row>
    <row r="128" spans="1:16" ht="14.25" customHeight="1" x14ac:dyDescent="0.25">
      <c r="A128" s="1"/>
      <c r="B128" s="1"/>
      <c r="C128" s="1"/>
      <c r="D128" s="2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5"/>
    </row>
    <row r="129" spans="1:16" ht="14.25" customHeight="1" x14ac:dyDescent="0.25">
      <c r="A129" s="1"/>
      <c r="B129" s="1"/>
      <c r="C129" s="1"/>
      <c r="D129" s="2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5"/>
    </row>
    <row r="130" spans="1:16" ht="14.25" customHeight="1" x14ac:dyDescent="0.25">
      <c r="A130" s="1"/>
      <c r="B130" s="1"/>
      <c r="C130" s="1"/>
      <c r="D130" s="2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5"/>
    </row>
    <row r="131" spans="1:16" ht="14.25" customHeight="1" x14ac:dyDescent="0.25">
      <c r="A131" s="1"/>
      <c r="B131" s="1"/>
      <c r="C131" s="1"/>
      <c r="D131" s="2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5"/>
    </row>
    <row r="132" spans="1:16" ht="14.25" customHeight="1" x14ac:dyDescent="0.25">
      <c r="A132" s="1"/>
      <c r="B132" s="1"/>
      <c r="C132" s="1"/>
      <c r="D132" s="2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5"/>
    </row>
    <row r="133" spans="1:16" ht="14.25" customHeight="1" x14ac:dyDescent="0.25">
      <c r="A133" s="1"/>
      <c r="B133" s="1"/>
      <c r="C133" s="1"/>
      <c r="D133" s="2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5"/>
    </row>
    <row r="134" spans="1:16" ht="14.25" customHeight="1" x14ac:dyDescent="0.25">
      <c r="A134" s="1"/>
      <c r="B134" s="1"/>
      <c r="C134" s="1"/>
      <c r="D134" s="2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5"/>
    </row>
    <row r="135" spans="1:16" ht="14.25" customHeight="1" x14ac:dyDescent="0.25">
      <c r="A135" s="1"/>
      <c r="B135" s="1"/>
      <c r="C135" s="1"/>
      <c r="D135" s="2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5"/>
    </row>
    <row r="136" spans="1:16" ht="14.25" customHeight="1" x14ac:dyDescent="0.25">
      <c r="A136" s="1"/>
      <c r="B136" s="1"/>
      <c r="C136" s="1"/>
      <c r="D136" s="2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5"/>
    </row>
    <row r="137" spans="1:16" ht="14.25" customHeight="1" x14ac:dyDescent="0.25">
      <c r="A137" s="1"/>
      <c r="B137" s="1"/>
      <c r="C137" s="1"/>
      <c r="D137" s="2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5"/>
    </row>
    <row r="138" spans="1:16" ht="14.25" customHeight="1" x14ac:dyDescent="0.25">
      <c r="A138" s="1"/>
      <c r="B138" s="1"/>
      <c r="C138" s="1"/>
      <c r="D138" s="2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5"/>
    </row>
    <row r="139" spans="1:16" ht="14.25" customHeight="1" x14ac:dyDescent="0.25">
      <c r="A139" s="1"/>
      <c r="B139" s="1"/>
      <c r="C139" s="1"/>
      <c r="D139" s="2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5"/>
    </row>
    <row r="140" spans="1:16" ht="14.25" customHeight="1" x14ac:dyDescent="0.25">
      <c r="A140" s="1"/>
      <c r="B140" s="1"/>
      <c r="C140" s="1"/>
      <c r="D140" s="2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5"/>
    </row>
    <row r="141" spans="1:16" ht="14.25" customHeight="1" x14ac:dyDescent="0.25">
      <c r="A141" s="1"/>
      <c r="B141" s="1"/>
      <c r="C141" s="1"/>
      <c r="D141" s="2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5"/>
    </row>
    <row r="142" spans="1:16" ht="14.25" customHeight="1" x14ac:dyDescent="0.25">
      <c r="A142" s="1"/>
      <c r="B142" s="1"/>
      <c r="C142" s="1"/>
      <c r="D142" s="2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5"/>
    </row>
    <row r="143" spans="1:16" ht="14.25" customHeight="1" x14ac:dyDescent="0.25">
      <c r="A143" s="1"/>
      <c r="B143" s="1"/>
      <c r="C143" s="1"/>
      <c r="D143" s="2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5"/>
    </row>
    <row r="144" spans="1:16" ht="14.25" customHeight="1" x14ac:dyDescent="0.25">
      <c r="A144" s="1"/>
      <c r="B144" s="1"/>
      <c r="C144" s="1"/>
      <c r="D144" s="2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5"/>
    </row>
    <row r="145" spans="1:16" ht="14.25" customHeight="1" x14ac:dyDescent="0.25">
      <c r="A145" s="1"/>
      <c r="B145" s="1"/>
      <c r="C145" s="1"/>
      <c r="D145" s="2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5"/>
    </row>
    <row r="146" spans="1:16" ht="14.25" customHeight="1" x14ac:dyDescent="0.25">
      <c r="A146" s="1"/>
      <c r="B146" s="1"/>
      <c r="C146" s="1"/>
      <c r="D146" s="2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5"/>
    </row>
    <row r="147" spans="1:16" ht="14.25" customHeight="1" x14ac:dyDescent="0.25">
      <c r="A147" s="1"/>
      <c r="B147" s="1"/>
      <c r="C147" s="1"/>
      <c r="D147" s="2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5"/>
    </row>
    <row r="148" spans="1:16" ht="14.25" customHeight="1" x14ac:dyDescent="0.25">
      <c r="A148" s="1"/>
      <c r="B148" s="1"/>
      <c r="C148" s="1"/>
      <c r="D148" s="2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5"/>
    </row>
    <row r="149" spans="1:16" ht="14.25" customHeight="1" x14ac:dyDescent="0.25">
      <c r="A149" s="1"/>
      <c r="B149" s="1"/>
      <c r="C149" s="1"/>
      <c r="D149" s="2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5"/>
    </row>
    <row r="150" spans="1:16" ht="14.25" customHeight="1" x14ac:dyDescent="0.25">
      <c r="A150" s="1"/>
      <c r="B150" s="1"/>
      <c r="C150" s="1"/>
      <c r="D150" s="2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5"/>
    </row>
    <row r="151" spans="1:16" ht="14.25" customHeight="1" x14ac:dyDescent="0.25">
      <c r="A151" s="1"/>
      <c r="B151" s="1"/>
      <c r="C151" s="1"/>
      <c r="D151" s="2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5"/>
    </row>
    <row r="152" spans="1:16" ht="14.25" customHeight="1" x14ac:dyDescent="0.25">
      <c r="A152" s="1"/>
      <c r="B152" s="1"/>
      <c r="C152" s="1"/>
      <c r="D152" s="2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5"/>
    </row>
    <row r="153" spans="1:16" ht="14.25" customHeight="1" x14ac:dyDescent="0.25">
      <c r="A153" s="1"/>
      <c r="B153" s="1"/>
      <c r="C153" s="1"/>
      <c r="D153" s="2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5"/>
    </row>
    <row r="154" spans="1:16" ht="14.25" customHeight="1" x14ac:dyDescent="0.25">
      <c r="A154" s="1"/>
      <c r="B154" s="1"/>
      <c r="C154" s="1"/>
      <c r="D154" s="2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5"/>
    </row>
    <row r="155" spans="1:16" ht="14.25" customHeight="1" x14ac:dyDescent="0.25">
      <c r="A155" s="1"/>
      <c r="B155" s="1"/>
      <c r="C155" s="1"/>
      <c r="D155" s="2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5"/>
    </row>
    <row r="156" spans="1:16" ht="14.25" customHeight="1" x14ac:dyDescent="0.25">
      <c r="A156" s="1"/>
      <c r="B156" s="1"/>
      <c r="C156" s="1"/>
      <c r="D156" s="2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5"/>
    </row>
    <row r="157" spans="1:16" ht="14.25" customHeight="1" x14ac:dyDescent="0.25">
      <c r="A157" s="1"/>
      <c r="B157" s="1"/>
      <c r="C157" s="1"/>
      <c r="D157" s="2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5"/>
    </row>
    <row r="158" spans="1:16" ht="14.25" customHeight="1" x14ac:dyDescent="0.25">
      <c r="A158" s="1"/>
      <c r="B158" s="1"/>
      <c r="C158" s="1"/>
      <c r="D158" s="2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5"/>
    </row>
    <row r="159" spans="1:16" ht="14.25" customHeight="1" x14ac:dyDescent="0.25">
      <c r="A159" s="1"/>
      <c r="B159" s="1"/>
      <c r="C159" s="1"/>
      <c r="D159" s="2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5"/>
    </row>
    <row r="160" spans="1:16" ht="14.25" customHeight="1" x14ac:dyDescent="0.25">
      <c r="A160" s="1"/>
      <c r="B160" s="1"/>
      <c r="C160" s="1"/>
      <c r="D160" s="2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5"/>
    </row>
    <row r="161" spans="1:16" ht="14.25" customHeight="1" x14ac:dyDescent="0.25">
      <c r="A161" s="1"/>
      <c r="B161" s="1"/>
      <c r="C161" s="1"/>
      <c r="D161" s="2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5"/>
    </row>
    <row r="162" spans="1:16" ht="14.25" customHeight="1" x14ac:dyDescent="0.25">
      <c r="A162" s="1"/>
      <c r="B162" s="1"/>
      <c r="C162" s="1"/>
      <c r="D162" s="2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5"/>
    </row>
    <row r="163" spans="1:16" ht="14.25" customHeight="1" x14ac:dyDescent="0.25">
      <c r="A163" s="1"/>
      <c r="B163" s="1"/>
      <c r="C163" s="1"/>
      <c r="D163" s="2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5"/>
    </row>
    <row r="164" spans="1:16" ht="14.25" customHeight="1" x14ac:dyDescent="0.25">
      <c r="A164" s="1"/>
      <c r="B164" s="1"/>
      <c r="C164" s="1"/>
      <c r="D164" s="2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5"/>
    </row>
    <row r="165" spans="1:16" ht="14.25" customHeight="1" x14ac:dyDescent="0.25">
      <c r="A165" s="1"/>
      <c r="B165" s="1"/>
      <c r="C165" s="1"/>
      <c r="D165" s="2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5"/>
    </row>
    <row r="166" spans="1:16" ht="14.25" customHeight="1" x14ac:dyDescent="0.25">
      <c r="A166" s="1"/>
      <c r="B166" s="1"/>
      <c r="C166" s="1"/>
      <c r="D166" s="2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5"/>
    </row>
    <row r="167" spans="1:16" ht="14.25" customHeight="1" x14ac:dyDescent="0.25">
      <c r="A167" s="1"/>
      <c r="B167" s="1"/>
      <c r="C167" s="1"/>
      <c r="D167" s="2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5"/>
    </row>
    <row r="168" spans="1:16" ht="14.25" customHeight="1" x14ac:dyDescent="0.25">
      <c r="A168" s="1"/>
      <c r="B168" s="1"/>
      <c r="C168" s="1"/>
      <c r="D168" s="2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5"/>
    </row>
    <row r="169" spans="1:16" ht="14.25" customHeight="1" x14ac:dyDescent="0.25">
      <c r="A169" s="1"/>
      <c r="B169" s="1"/>
      <c r="C169" s="1"/>
      <c r="D169" s="2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5"/>
    </row>
    <row r="170" spans="1:16" ht="14.25" customHeight="1" x14ac:dyDescent="0.25">
      <c r="A170" s="1"/>
      <c r="B170" s="1"/>
      <c r="C170" s="1"/>
      <c r="D170" s="2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5"/>
    </row>
    <row r="171" spans="1:16" ht="14.25" customHeight="1" x14ac:dyDescent="0.25">
      <c r="A171" s="1"/>
      <c r="B171" s="1"/>
      <c r="C171" s="1"/>
      <c r="D171" s="2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5"/>
    </row>
    <row r="172" spans="1:16" ht="14.25" customHeight="1" x14ac:dyDescent="0.25">
      <c r="A172" s="1"/>
      <c r="B172" s="1"/>
      <c r="C172" s="1"/>
      <c r="D172" s="2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5"/>
    </row>
    <row r="173" spans="1:16" ht="14.25" customHeight="1" x14ac:dyDescent="0.25">
      <c r="A173" s="1"/>
      <c r="B173" s="1"/>
      <c r="C173" s="1"/>
      <c r="D173" s="2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5"/>
    </row>
    <row r="174" spans="1:16" ht="14.25" customHeight="1" x14ac:dyDescent="0.25">
      <c r="A174" s="1"/>
      <c r="B174" s="1"/>
      <c r="C174" s="1"/>
      <c r="D174" s="2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5"/>
    </row>
    <row r="175" spans="1:16" ht="14.25" customHeight="1" x14ac:dyDescent="0.25">
      <c r="A175" s="1"/>
      <c r="B175" s="1"/>
      <c r="C175" s="1"/>
      <c r="D175" s="2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5"/>
    </row>
    <row r="176" spans="1:16" ht="14.25" customHeight="1" x14ac:dyDescent="0.25">
      <c r="A176" s="1"/>
      <c r="B176" s="1"/>
      <c r="C176" s="1"/>
      <c r="D176" s="2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5"/>
    </row>
    <row r="177" spans="1:16" ht="14.25" customHeight="1" x14ac:dyDescent="0.25">
      <c r="A177" s="1"/>
      <c r="B177" s="1"/>
      <c r="C177" s="1"/>
      <c r="D177" s="2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5"/>
    </row>
    <row r="178" spans="1:16" ht="14.25" customHeight="1" x14ac:dyDescent="0.25">
      <c r="A178" s="1"/>
      <c r="B178" s="1"/>
      <c r="C178" s="1"/>
      <c r="D178" s="2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5"/>
    </row>
    <row r="179" spans="1:16" ht="14.25" customHeight="1" x14ac:dyDescent="0.25">
      <c r="A179" s="1"/>
      <c r="B179" s="1"/>
      <c r="C179" s="1"/>
      <c r="D179" s="2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5"/>
    </row>
    <row r="180" spans="1:16" ht="14.25" customHeight="1" x14ac:dyDescent="0.25">
      <c r="A180" s="1"/>
      <c r="B180" s="1"/>
      <c r="C180" s="1"/>
      <c r="D180" s="2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5"/>
    </row>
    <row r="181" spans="1:16" ht="14.25" customHeight="1" x14ac:dyDescent="0.25">
      <c r="A181" s="1"/>
      <c r="B181" s="1"/>
      <c r="C181" s="1"/>
      <c r="D181" s="2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5"/>
    </row>
    <row r="182" spans="1:16" ht="14.25" customHeight="1" x14ac:dyDescent="0.25">
      <c r="A182" s="1"/>
      <c r="B182" s="1"/>
      <c r="C182" s="1"/>
      <c r="D182" s="2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5"/>
    </row>
    <row r="183" spans="1:16" ht="14.25" customHeight="1" x14ac:dyDescent="0.25">
      <c r="A183" s="1"/>
      <c r="B183" s="1"/>
      <c r="C183" s="1"/>
      <c r="D183" s="2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5"/>
    </row>
    <row r="184" spans="1:16" ht="14.25" customHeight="1" x14ac:dyDescent="0.25">
      <c r="A184" s="1"/>
      <c r="B184" s="1"/>
      <c r="C184" s="1"/>
      <c r="D184" s="2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5"/>
    </row>
    <row r="185" spans="1:16" ht="14.25" customHeight="1" x14ac:dyDescent="0.25">
      <c r="A185" s="1"/>
      <c r="B185" s="1"/>
      <c r="C185" s="1"/>
      <c r="D185" s="2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5"/>
    </row>
    <row r="186" spans="1:16" ht="14.25" customHeight="1" x14ac:dyDescent="0.25">
      <c r="A186" s="1"/>
      <c r="B186" s="1"/>
      <c r="C186" s="1"/>
      <c r="D186" s="2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5"/>
    </row>
    <row r="187" spans="1:16" ht="14.25" customHeight="1" x14ac:dyDescent="0.25">
      <c r="A187" s="1"/>
      <c r="B187" s="1"/>
      <c r="C187" s="1"/>
      <c r="D187" s="2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5"/>
    </row>
    <row r="188" spans="1:16" ht="14.25" customHeight="1" x14ac:dyDescent="0.25">
      <c r="A188" s="1"/>
      <c r="B188" s="1"/>
      <c r="C188" s="1"/>
      <c r="D188" s="2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5"/>
    </row>
    <row r="189" spans="1:16" ht="14.25" customHeight="1" x14ac:dyDescent="0.25">
      <c r="A189" s="1"/>
      <c r="B189" s="1"/>
      <c r="C189" s="1"/>
      <c r="D189" s="2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5"/>
    </row>
    <row r="190" spans="1:16" ht="14.25" customHeight="1" x14ac:dyDescent="0.25">
      <c r="A190" s="1"/>
      <c r="B190" s="1"/>
      <c r="C190" s="1"/>
      <c r="D190" s="2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5"/>
    </row>
    <row r="191" spans="1:16" ht="14.25" customHeight="1" x14ac:dyDescent="0.25">
      <c r="A191" s="1"/>
      <c r="B191" s="1"/>
      <c r="C191" s="1"/>
      <c r="D191" s="2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5"/>
    </row>
    <row r="192" spans="1:16" ht="14.25" customHeight="1" x14ac:dyDescent="0.25">
      <c r="A192" s="1"/>
      <c r="B192" s="1"/>
      <c r="C192" s="1"/>
      <c r="D192" s="2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5"/>
    </row>
    <row r="193" spans="1:16" ht="14.25" customHeight="1" x14ac:dyDescent="0.25">
      <c r="A193" s="1"/>
      <c r="B193" s="1"/>
      <c r="C193" s="1"/>
      <c r="D193" s="2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5"/>
    </row>
    <row r="194" spans="1:16" ht="14.25" customHeight="1" x14ac:dyDescent="0.25">
      <c r="A194" s="1"/>
      <c r="B194" s="1"/>
      <c r="C194" s="1"/>
      <c r="D194" s="2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5"/>
    </row>
    <row r="195" spans="1:16" ht="14.25" customHeight="1" x14ac:dyDescent="0.25">
      <c r="A195" s="1"/>
      <c r="B195" s="1"/>
      <c r="C195" s="1"/>
      <c r="D195" s="2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5"/>
    </row>
    <row r="196" spans="1:16" ht="14.25" customHeight="1" x14ac:dyDescent="0.25">
      <c r="A196" s="1"/>
      <c r="B196" s="1"/>
      <c r="C196" s="1"/>
      <c r="D196" s="2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5"/>
    </row>
    <row r="197" spans="1:16" ht="14.25" customHeight="1" x14ac:dyDescent="0.25">
      <c r="A197" s="1"/>
      <c r="B197" s="1"/>
      <c r="C197" s="1"/>
      <c r="D197" s="2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5"/>
    </row>
    <row r="198" spans="1:16" ht="14.25" customHeight="1" x14ac:dyDescent="0.25">
      <c r="A198" s="1"/>
      <c r="B198" s="1"/>
      <c r="C198" s="1"/>
      <c r="D198" s="2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5"/>
    </row>
    <row r="199" spans="1:16" ht="14.25" customHeight="1" x14ac:dyDescent="0.25">
      <c r="A199" s="1"/>
      <c r="B199" s="1"/>
      <c r="C199" s="1"/>
      <c r="D199" s="2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5"/>
    </row>
    <row r="200" spans="1:16" ht="14.25" customHeight="1" x14ac:dyDescent="0.25">
      <c r="A200" s="1"/>
      <c r="B200" s="1"/>
      <c r="C200" s="1"/>
      <c r="D200" s="2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5"/>
    </row>
    <row r="201" spans="1:16" ht="14.25" customHeight="1" x14ac:dyDescent="0.25">
      <c r="A201" s="1"/>
      <c r="B201" s="1"/>
      <c r="C201" s="1"/>
      <c r="D201" s="2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5"/>
    </row>
    <row r="202" spans="1:16" ht="14.25" customHeight="1" x14ac:dyDescent="0.25">
      <c r="A202" s="1"/>
      <c r="B202" s="1"/>
      <c r="C202" s="1"/>
      <c r="D202" s="2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5"/>
    </row>
    <row r="203" spans="1:16" ht="14.25" customHeight="1" x14ac:dyDescent="0.25">
      <c r="A203" s="1"/>
      <c r="B203" s="1"/>
      <c r="C203" s="1"/>
      <c r="D203" s="2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5"/>
    </row>
    <row r="204" spans="1:16" ht="14.25" customHeight="1" x14ac:dyDescent="0.25">
      <c r="A204" s="1"/>
      <c r="B204" s="1"/>
      <c r="C204" s="1"/>
      <c r="D204" s="2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5"/>
    </row>
    <row r="205" spans="1:16" ht="14.25" customHeight="1" x14ac:dyDescent="0.25">
      <c r="A205" s="1"/>
      <c r="B205" s="1"/>
      <c r="C205" s="1"/>
      <c r="D205" s="2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5"/>
    </row>
    <row r="206" spans="1:16" ht="14.25" customHeight="1" x14ac:dyDescent="0.25">
      <c r="A206" s="1"/>
      <c r="B206" s="1"/>
      <c r="C206" s="1"/>
      <c r="D206" s="2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5"/>
    </row>
    <row r="207" spans="1:16" ht="14.25" customHeight="1" x14ac:dyDescent="0.25">
      <c r="A207" s="1"/>
      <c r="B207" s="1"/>
      <c r="C207" s="1"/>
      <c r="D207" s="2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5"/>
    </row>
    <row r="208" spans="1:16" ht="14.25" customHeight="1" x14ac:dyDescent="0.25">
      <c r="A208" s="1"/>
      <c r="B208" s="1"/>
      <c r="C208" s="1"/>
      <c r="D208" s="2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5"/>
    </row>
    <row r="209" spans="1:16" ht="14.25" customHeight="1" x14ac:dyDescent="0.25">
      <c r="A209" s="1"/>
      <c r="B209" s="1"/>
      <c r="C209" s="1"/>
      <c r="D209" s="2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5"/>
    </row>
    <row r="210" spans="1:16" ht="14.25" customHeight="1" x14ac:dyDescent="0.25">
      <c r="A210" s="1"/>
      <c r="B210" s="1"/>
      <c r="C210" s="1"/>
      <c r="D210" s="2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5"/>
    </row>
    <row r="211" spans="1:16" ht="14.25" customHeight="1" x14ac:dyDescent="0.25">
      <c r="A211" s="1"/>
      <c r="B211" s="1"/>
      <c r="C211" s="1"/>
      <c r="D211" s="2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5"/>
    </row>
    <row r="212" spans="1:16" ht="14.25" customHeight="1" x14ac:dyDescent="0.25">
      <c r="A212" s="1"/>
      <c r="B212" s="1"/>
      <c r="C212" s="1"/>
      <c r="D212" s="2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5"/>
    </row>
    <row r="213" spans="1:16" ht="14.25" customHeight="1" x14ac:dyDescent="0.25">
      <c r="A213" s="1"/>
      <c r="B213" s="1"/>
      <c r="C213" s="1"/>
      <c r="D213" s="2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5"/>
    </row>
    <row r="214" spans="1:16" ht="14.25" customHeight="1" x14ac:dyDescent="0.25">
      <c r="A214" s="1"/>
      <c r="B214" s="1"/>
      <c r="C214" s="1"/>
      <c r="D214" s="2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5"/>
    </row>
    <row r="215" spans="1:16" ht="14.25" customHeight="1" x14ac:dyDescent="0.25">
      <c r="A215" s="1"/>
      <c r="B215" s="1"/>
      <c r="C215" s="1"/>
      <c r="D215" s="2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5"/>
    </row>
    <row r="216" spans="1:16" ht="14.25" customHeight="1" x14ac:dyDescent="0.25">
      <c r="A216" s="1"/>
      <c r="B216" s="1"/>
      <c r="C216" s="1"/>
      <c r="D216" s="2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5"/>
    </row>
    <row r="217" spans="1:16" ht="14.25" customHeight="1" x14ac:dyDescent="0.25">
      <c r="A217" s="1"/>
      <c r="B217" s="1"/>
      <c r="C217" s="1"/>
      <c r="D217" s="2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5"/>
    </row>
    <row r="218" spans="1:16" ht="14.25" customHeight="1" x14ac:dyDescent="0.25">
      <c r="A218" s="1"/>
      <c r="B218" s="1"/>
      <c r="C218" s="1"/>
      <c r="D218" s="2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5"/>
    </row>
    <row r="219" spans="1:16" ht="14.25" customHeight="1" x14ac:dyDescent="0.25">
      <c r="A219" s="1"/>
      <c r="B219" s="1"/>
      <c r="C219" s="1"/>
      <c r="D219" s="2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5"/>
    </row>
    <row r="220" spans="1:16" ht="14.25" customHeight="1" x14ac:dyDescent="0.25">
      <c r="A220" s="1"/>
      <c r="B220" s="1"/>
      <c r="C220" s="1"/>
      <c r="D220" s="2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5"/>
    </row>
    <row r="221" spans="1:16" ht="14.25" customHeight="1" x14ac:dyDescent="0.25">
      <c r="A221" s="1"/>
      <c r="B221" s="1"/>
      <c r="C221" s="1"/>
      <c r="D221" s="2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5"/>
    </row>
    <row r="222" spans="1:16" ht="14.25" customHeight="1" x14ac:dyDescent="0.25">
      <c r="A222" s="1"/>
      <c r="B222" s="1"/>
      <c r="C222" s="1"/>
      <c r="D222" s="2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5"/>
    </row>
    <row r="223" spans="1:16" ht="14.25" customHeight="1" x14ac:dyDescent="0.25">
      <c r="A223" s="1"/>
      <c r="B223" s="1"/>
      <c r="C223" s="1"/>
      <c r="D223" s="2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5"/>
    </row>
    <row r="224" spans="1:16" ht="14.25" customHeight="1" x14ac:dyDescent="0.25">
      <c r="A224" s="1"/>
      <c r="B224" s="1"/>
      <c r="C224" s="1"/>
      <c r="D224" s="2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5"/>
    </row>
    <row r="225" spans="1:16" ht="14.25" customHeight="1" x14ac:dyDescent="0.25">
      <c r="A225" s="1"/>
      <c r="B225" s="1"/>
      <c r="C225" s="1"/>
      <c r="D225" s="2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5"/>
    </row>
    <row r="226" spans="1:16" ht="14.25" customHeight="1" x14ac:dyDescent="0.25">
      <c r="A226" s="1"/>
      <c r="B226" s="1"/>
      <c r="C226" s="1"/>
      <c r="D226" s="2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5"/>
    </row>
    <row r="227" spans="1:16" ht="14.25" customHeight="1" x14ac:dyDescent="0.25">
      <c r="A227" s="1"/>
      <c r="B227" s="1"/>
      <c r="C227" s="1"/>
      <c r="D227" s="2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5"/>
    </row>
    <row r="228" spans="1:16" ht="14.25" customHeight="1" x14ac:dyDescent="0.25">
      <c r="A228" s="1"/>
      <c r="B228" s="1"/>
      <c r="C228" s="1"/>
      <c r="D228" s="2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5"/>
    </row>
    <row r="229" spans="1:16" ht="14.25" customHeight="1" x14ac:dyDescent="0.25">
      <c r="A229" s="1"/>
      <c r="B229" s="1"/>
      <c r="C229" s="1"/>
      <c r="D229" s="2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5"/>
    </row>
    <row r="230" spans="1:16" ht="14.25" customHeight="1" x14ac:dyDescent="0.25">
      <c r="A230" s="1"/>
      <c r="B230" s="1"/>
      <c r="C230" s="1"/>
      <c r="D230" s="2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5"/>
    </row>
    <row r="231" spans="1:16" ht="14.25" customHeight="1" x14ac:dyDescent="0.25">
      <c r="A231" s="1"/>
      <c r="B231" s="1"/>
      <c r="C231" s="1"/>
      <c r="D231" s="2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5"/>
    </row>
    <row r="232" spans="1:16" ht="14.25" customHeight="1" x14ac:dyDescent="0.25">
      <c r="A232" s="1"/>
      <c r="B232" s="1"/>
      <c r="C232" s="1"/>
      <c r="D232" s="2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5"/>
    </row>
    <row r="233" spans="1:16" ht="14.25" customHeight="1" x14ac:dyDescent="0.25">
      <c r="A233" s="1"/>
      <c r="B233" s="1"/>
      <c r="C233" s="1"/>
      <c r="D233" s="2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5"/>
    </row>
    <row r="234" spans="1:16" ht="14.25" customHeight="1" x14ac:dyDescent="0.25">
      <c r="A234" s="1"/>
      <c r="B234" s="1"/>
      <c r="C234" s="1"/>
      <c r="D234" s="2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5"/>
    </row>
    <row r="235" spans="1:16" ht="14.25" customHeight="1" x14ac:dyDescent="0.25">
      <c r="A235" s="1"/>
      <c r="B235" s="1"/>
      <c r="C235" s="1"/>
      <c r="D235" s="2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5"/>
    </row>
    <row r="236" spans="1:16" ht="14.25" customHeight="1" x14ac:dyDescent="0.25">
      <c r="A236" s="1"/>
      <c r="B236" s="1"/>
      <c r="C236" s="1"/>
      <c r="D236" s="2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5"/>
    </row>
    <row r="237" spans="1:16" ht="14.25" customHeight="1" x14ac:dyDescent="0.25">
      <c r="A237" s="1"/>
      <c r="B237" s="1"/>
      <c r="C237" s="1"/>
      <c r="D237" s="2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5"/>
    </row>
    <row r="238" spans="1:16" ht="14.25" customHeight="1" x14ac:dyDescent="0.25">
      <c r="A238" s="1"/>
      <c r="B238" s="1"/>
      <c r="C238" s="1"/>
      <c r="D238" s="2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5"/>
    </row>
    <row r="239" spans="1:16" ht="14.25" customHeight="1" x14ac:dyDescent="0.25">
      <c r="A239" s="1"/>
      <c r="B239" s="1"/>
      <c r="C239" s="1"/>
      <c r="D239" s="2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5"/>
    </row>
    <row r="240" spans="1:16" ht="14.25" customHeight="1" x14ac:dyDescent="0.25">
      <c r="A240" s="1"/>
      <c r="B240" s="1"/>
      <c r="C240" s="1"/>
      <c r="D240" s="2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5"/>
    </row>
    <row r="241" spans="1:16" ht="14.25" customHeight="1" x14ac:dyDescent="0.25">
      <c r="A241" s="1"/>
      <c r="B241" s="1"/>
      <c r="C241" s="1"/>
      <c r="D241" s="2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5"/>
    </row>
    <row r="242" spans="1:16" ht="14.25" customHeight="1" x14ac:dyDescent="0.25">
      <c r="A242" s="1"/>
      <c r="B242" s="1"/>
      <c r="C242" s="1"/>
      <c r="D242" s="2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5"/>
    </row>
    <row r="243" spans="1:16" ht="14.25" customHeight="1" x14ac:dyDescent="0.25">
      <c r="A243" s="1"/>
      <c r="B243" s="1"/>
      <c r="C243" s="1"/>
      <c r="D243" s="2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5"/>
    </row>
    <row r="244" spans="1:16" ht="14.25" customHeight="1" x14ac:dyDescent="0.25">
      <c r="A244" s="1"/>
      <c r="B244" s="1"/>
      <c r="C244" s="1"/>
      <c r="D244" s="2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5"/>
    </row>
    <row r="245" spans="1:16" ht="14.25" customHeight="1" x14ac:dyDescent="0.25">
      <c r="A245" s="1"/>
      <c r="B245" s="1"/>
      <c r="C245" s="1"/>
      <c r="D245" s="2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5"/>
    </row>
    <row r="246" spans="1:16" ht="14.25" customHeight="1" x14ac:dyDescent="0.25">
      <c r="A246" s="1"/>
      <c r="B246" s="1"/>
      <c r="C246" s="1"/>
      <c r="D246" s="2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5"/>
    </row>
    <row r="247" spans="1:16" ht="14.25" customHeight="1" x14ac:dyDescent="0.25">
      <c r="A247" s="1"/>
      <c r="B247" s="1"/>
      <c r="C247" s="1"/>
      <c r="D247" s="2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5"/>
    </row>
    <row r="248" spans="1:16" ht="14.25" customHeight="1" x14ac:dyDescent="0.25">
      <c r="A248" s="1"/>
      <c r="B248" s="1"/>
      <c r="C248" s="1"/>
      <c r="D248" s="2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5"/>
    </row>
    <row r="249" spans="1:16" ht="14.25" customHeight="1" x14ac:dyDescent="0.25">
      <c r="A249" s="1"/>
      <c r="B249" s="1"/>
      <c r="C249" s="1"/>
      <c r="D249" s="2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5"/>
    </row>
    <row r="250" spans="1:16" ht="14.25" customHeight="1" x14ac:dyDescent="0.25">
      <c r="A250" s="1"/>
      <c r="B250" s="1"/>
      <c r="C250" s="1"/>
      <c r="D250" s="2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5"/>
    </row>
    <row r="251" spans="1:16" ht="14.25" customHeight="1" x14ac:dyDescent="0.25">
      <c r="A251" s="1"/>
      <c r="B251" s="1"/>
      <c r="C251" s="1"/>
      <c r="D251" s="2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5"/>
    </row>
    <row r="252" spans="1:16" ht="14.25" customHeight="1" x14ac:dyDescent="0.25">
      <c r="A252" s="1"/>
      <c r="B252" s="1"/>
      <c r="C252" s="1"/>
      <c r="D252" s="2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5"/>
    </row>
    <row r="253" spans="1:16" ht="14.25" customHeight="1" x14ac:dyDescent="0.25">
      <c r="A253" s="1"/>
      <c r="B253" s="1"/>
      <c r="C253" s="1"/>
      <c r="D253" s="2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5"/>
    </row>
    <row r="254" spans="1:16" ht="14.25" customHeight="1" x14ac:dyDescent="0.25">
      <c r="A254" s="1"/>
      <c r="B254" s="1"/>
      <c r="C254" s="1"/>
      <c r="D254" s="2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5"/>
    </row>
    <row r="255" spans="1:16" ht="14.25" customHeight="1" x14ac:dyDescent="0.25">
      <c r="A255" s="1"/>
      <c r="B255" s="1"/>
      <c r="C255" s="1"/>
      <c r="D255" s="2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5"/>
    </row>
    <row r="256" spans="1:16" ht="14.25" customHeight="1" x14ac:dyDescent="0.25">
      <c r="A256" s="1"/>
      <c r="B256" s="1"/>
      <c r="C256" s="1"/>
      <c r="D256" s="2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5"/>
    </row>
    <row r="257" spans="1:16" ht="14.25" customHeight="1" x14ac:dyDescent="0.25">
      <c r="A257" s="1"/>
      <c r="B257" s="1"/>
      <c r="C257" s="1"/>
      <c r="D257" s="2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5"/>
    </row>
    <row r="258" spans="1:16" ht="14.25" customHeight="1" x14ac:dyDescent="0.25">
      <c r="A258" s="1"/>
      <c r="B258" s="1"/>
      <c r="C258" s="1"/>
      <c r="D258" s="2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5"/>
    </row>
    <row r="259" spans="1:16" ht="14.25" customHeight="1" x14ac:dyDescent="0.25">
      <c r="A259" s="1"/>
      <c r="B259" s="1"/>
      <c r="C259" s="1"/>
      <c r="D259" s="2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5"/>
    </row>
    <row r="260" spans="1:16" ht="14.25" customHeight="1" x14ac:dyDescent="0.25">
      <c r="A260" s="1"/>
      <c r="B260" s="1"/>
      <c r="C260" s="1"/>
      <c r="D260" s="2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5"/>
    </row>
    <row r="261" spans="1:16" ht="14.25" customHeight="1" x14ac:dyDescent="0.25">
      <c r="A261" s="1"/>
      <c r="B261" s="1"/>
      <c r="C261" s="1"/>
      <c r="D261" s="2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5"/>
    </row>
    <row r="262" spans="1:16" ht="14.25" customHeight="1" x14ac:dyDescent="0.25">
      <c r="A262" s="1"/>
      <c r="B262" s="1"/>
      <c r="C262" s="1"/>
      <c r="D262" s="2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5"/>
    </row>
    <row r="263" spans="1:16" ht="14.25" customHeight="1" x14ac:dyDescent="0.25">
      <c r="A263" s="1"/>
      <c r="B263" s="1"/>
      <c r="C263" s="1"/>
      <c r="D263" s="2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5"/>
    </row>
    <row r="264" spans="1:16" ht="14.25" customHeight="1" x14ac:dyDescent="0.25">
      <c r="A264" s="1"/>
      <c r="B264" s="1"/>
      <c r="C264" s="1"/>
      <c r="D264" s="2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5"/>
    </row>
    <row r="265" spans="1:16" ht="14.25" customHeight="1" x14ac:dyDescent="0.25">
      <c r="A265" s="1"/>
      <c r="B265" s="1"/>
      <c r="C265" s="1"/>
      <c r="D265" s="2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5"/>
    </row>
    <row r="266" spans="1:16" ht="14.25" customHeight="1" x14ac:dyDescent="0.25">
      <c r="A266" s="1"/>
      <c r="B266" s="1"/>
      <c r="C266" s="1"/>
      <c r="D266" s="2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5"/>
    </row>
    <row r="267" spans="1:16" ht="14.25" customHeight="1" x14ac:dyDescent="0.25">
      <c r="A267" s="1"/>
      <c r="B267" s="1"/>
      <c r="C267" s="1"/>
      <c r="D267" s="2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5"/>
    </row>
    <row r="268" spans="1:16" ht="14.25" customHeight="1" x14ac:dyDescent="0.25">
      <c r="A268" s="1"/>
      <c r="B268" s="1"/>
      <c r="C268" s="1"/>
      <c r="D268" s="2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5"/>
    </row>
    <row r="269" spans="1:16" ht="14.25" customHeight="1" x14ac:dyDescent="0.25">
      <c r="A269" s="1"/>
      <c r="B269" s="1"/>
      <c r="C269" s="1"/>
      <c r="D269" s="2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5"/>
    </row>
    <row r="270" spans="1:16" ht="14.25" customHeight="1" x14ac:dyDescent="0.25">
      <c r="A270" s="1"/>
      <c r="B270" s="1"/>
      <c r="C270" s="1"/>
      <c r="D270" s="2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5"/>
    </row>
    <row r="271" spans="1:16" ht="14.25" customHeight="1" x14ac:dyDescent="0.25">
      <c r="A271" s="1"/>
      <c r="B271" s="1"/>
      <c r="C271" s="1"/>
      <c r="D271" s="2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5"/>
    </row>
    <row r="272" spans="1:16" ht="14.25" customHeight="1" x14ac:dyDescent="0.25">
      <c r="A272" s="1"/>
      <c r="B272" s="1"/>
      <c r="C272" s="1"/>
      <c r="D272" s="2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5"/>
    </row>
    <row r="273" spans="1:16" ht="14.25" customHeight="1" x14ac:dyDescent="0.25">
      <c r="A273" s="1"/>
      <c r="B273" s="1"/>
      <c r="C273" s="1"/>
      <c r="D273" s="2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5"/>
    </row>
    <row r="274" spans="1:16" ht="14.25" customHeight="1" x14ac:dyDescent="0.25">
      <c r="A274" s="1"/>
      <c r="B274" s="1"/>
      <c r="C274" s="1"/>
      <c r="D274" s="2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5"/>
    </row>
    <row r="275" spans="1:16" ht="14.25" customHeight="1" x14ac:dyDescent="0.25">
      <c r="A275" s="1"/>
      <c r="B275" s="1"/>
      <c r="C275" s="1"/>
      <c r="D275" s="2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5"/>
    </row>
    <row r="276" spans="1:16" ht="14.25" customHeight="1" x14ac:dyDescent="0.25">
      <c r="A276" s="1"/>
      <c r="B276" s="1"/>
      <c r="C276" s="1"/>
      <c r="D276" s="2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5"/>
    </row>
    <row r="277" spans="1:16" ht="14.25" customHeight="1" x14ac:dyDescent="0.25">
      <c r="A277" s="1"/>
      <c r="B277" s="1"/>
      <c r="C277" s="1"/>
      <c r="D277" s="2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5"/>
    </row>
    <row r="278" spans="1:16" ht="14.25" customHeight="1" x14ac:dyDescent="0.25">
      <c r="A278" s="1"/>
      <c r="B278" s="1"/>
      <c r="C278" s="1"/>
      <c r="D278" s="2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5"/>
    </row>
    <row r="279" spans="1:16" ht="14.25" customHeight="1" x14ac:dyDescent="0.25">
      <c r="A279" s="1"/>
      <c r="B279" s="1"/>
      <c r="C279" s="1"/>
      <c r="D279" s="2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5"/>
    </row>
    <row r="280" spans="1:16" ht="14.25" customHeight="1" x14ac:dyDescent="0.25">
      <c r="A280" s="1"/>
      <c r="B280" s="1"/>
      <c r="C280" s="1"/>
      <c r="D280" s="2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5"/>
    </row>
    <row r="281" spans="1:16" ht="14.25" customHeight="1" x14ac:dyDescent="0.25">
      <c r="A281" s="1"/>
      <c r="B281" s="1"/>
      <c r="C281" s="1"/>
      <c r="D281" s="2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5"/>
    </row>
    <row r="282" spans="1:16" ht="14.25" customHeight="1" x14ac:dyDescent="0.25">
      <c r="A282" s="1"/>
      <c r="B282" s="1"/>
      <c r="C282" s="1"/>
      <c r="D282" s="2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5"/>
    </row>
    <row r="283" spans="1:16" ht="14.25" customHeight="1" x14ac:dyDescent="0.25">
      <c r="A283" s="1"/>
      <c r="B283" s="1"/>
      <c r="C283" s="1"/>
      <c r="D283" s="2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5"/>
    </row>
    <row r="284" spans="1:16" ht="14.25" customHeight="1" x14ac:dyDescent="0.25">
      <c r="A284" s="1"/>
      <c r="B284" s="1"/>
      <c r="C284" s="1"/>
      <c r="D284" s="2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5"/>
    </row>
    <row r="285" spans="1:16" ht="14.25" customHeight="1" x14ac:dyDescent="0.25">
      <c r="A285" s="1"/>
      <c r="B285" s="1"/>
      <c r="C285" s="1"/>
      <c r="D285" s="2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5"/>
    </row>
    <row r="286" spans="1:16" ht="14.25" customHeight="1" x14ac:dyDescent="0.25">
      <c r="A286" s="1"/>
      <c r="B286" s="1"/>
      <c r="C286" s="1"/>
      <c r="D286" s="2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5"/>
    </row>
    <row r="287" spans="1:16" ht="14.25" customHeight="1" x14ac:dyDescent="0.25">
      <c r="A287" s="1"/>
      <c r="B287" s="1"/>
      <c r="C287" s="1"/>
      <c r="D287" s="2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5"/>
    </row>
    <row r="288" spans="1:16" ht="14.25" customHeight="1" x14ac:dyDescent="0.25">
      <c r="A288" s="1"/>
      <c r="B288" s="1"/>
      <c r="C288" s="1"/>
      <c r="D288" s="2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5"/>
    </row>
    <row r="289" spans="1:16" ht="14.25" customHeight="1" x14ac:dyDescent="0.25">
      <c r="A289" s="1"/>
      <c r="B289" s="1"/>
      <c r="C289" s="1"/>
      <c r="D289" s="2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5"/>
    </row>
    <row r="290" spans="1:16" ht="14.25" customHeight="1" x14ac:dyDescent="0.25">
      <c r="A290" s="1"/>
      <c r="B290" s="1"/>
      <c r="C290" s="1"/>
      <c r="D290" s="2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5"/>
    </row>
    <row r="291" spans="1:16" ht="14.25" customHeight="1" x14ac:dyDescent="0.25">
      <c r="A291" s="1"/>
      <c r="B291" s="1"/>
      <c r="C291" s="1"/>
      <c r="D291" s="2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5"/>
    </row>
    <row r="292" spans="1:16" ht="14.25" customHeight="1" x14ac:dyDescent="0.25">
      <c r="A292" s="1"/>
      <c r="B292" s="1"/>
      <c r="C292" s="1"/>
      <c r="D292" s="2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5"/>
    </row>
    <row r="293" spans="1:16" ht="14.25" customHeight="1" x14ac:dyDescent="0.25">
      <c r="A293" s="1"/>
      <c r="B293" s="1"/>
      <c r="C293" s="1"/>
      <c r="D293" s="2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5"/>
    </row>
    <row r="294" spans="1:16" ht="14.25" customHeight="1" x14ac:dyDescent="0.25">
      <c r="A294" s="1"/>
      <c r="B294" s="1"/>
      <c r="C294" s="1"/>
      <c r="D294" s="2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5"/>
    </row>
    <row r="295" spans="1:16" ht="14.25" customHeight="1" x14ac:dyDescent="0.25">
      <c r="A295" s="1"/>
      <c r="B295" s="1"/>
      <c r="C295" s="1"/>
      <c r="D295" s="2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5"/>
    </row>
    <row r="296" spans="1:16" ht="14.25" customHeight="1" x14ac:dyDescent="0.25">
      <c r="A296" s="1"/>
      <c r="B296" s="1"/>
      <c r="C296" s="1"/>
      <c r="D296" s="2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5"/>
    </row>
    <row r="297" spans="1:16" ht="14.25" customHeight="1" x14ac:dyDescent="0.25">
      <c r="A297" s="1"/>
      <c r="B297" s="1"/>
      <c r="C297" s="1"/>
      <c r="D297" s="2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5"/>
    </row>
    <row r="298" spans="1:16" ht="14.25" customHeight="1" x14ac:dyDescent="0.25">
      <c r="A298" s="1"/>
      <c r="B298" s="1"/>
      <c r="C298" s="1"/>
      <c r="D298" s="2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5"/>
    </row>
    <row r="299" spans="1:16" ht="14.25" customHeight="1" x14ac:dyDescent="0.25">
      <c r="A299" s="1"/>
      <c r="B299" s="1"/>
      <c r="C299" s="1"/>
      <c r="D299" s="2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5"/>
    </row>
    <row r="300" spans="1:16" ht="14.25" customHeight="1" x14ac:dyDescent="0.25">
      <c r="A300" s="1"/>
      <c r="B300" s="1"/>
      <c r="C300" s="1"/>
      <c r="D300" s="2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5"/>
    </row>
    <row r="301" spans="1:16" ht="14.25" customHeight="1" x14ac:dyDescent="0.25">
      <c r="A301" s="1"/>
      <c r="B301" s="1"/>
      <c r="C301" s="1"/>
      <c r="D301" s="2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5"/>
    </row>
    <row r="302" spans="1:16" ht="14.25" customHeight="1" x14ac:dyDescent="0.25">
      <c r="A302" s="1"/>
      <c r="B302" s="1"/>
      <c r="C302" s="1"/>
      <c r="D302" s="2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5"/>
    </row>
    <row r="303" spans="1:16" ht="14.25" customHeight="1" x14ac:dyDescent="0.25">
      <c r="A303" s="1"/>
      <c r="B303" s="1"/>
      <c r="C303" s="1"/>
      <c r="D303" s="2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5"/>
    </row>
    <row r="304" spans="1:16" ht="14.25" customHeight="1" x14ac:dyDescent="0.25">
      <c r="A304" s="1"/>
      <c r="B304" s="1"/>
      <c r="C304" s="1"/>
      <c r="D304" s="2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5"/>
    </row>
    <row r="305" spans="1:16" ht="14.25" customHeight="1" x14ac:dyDescent="0.25">
      <c r="A305" s="1"/>
      <c r="B305" s="1"/>
      <c r="C305" s="1"/>
      <c r="D305" s="2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5"/>
    </row>
    <row r="306" spans="1:16" ht="14.25" customHeight="1" x14ac:dyDescent="0.25">
      <c r="A306" s="1"/>
      <c r="B306" s="1"/>
      <c r="C306" s="1"/>
      <c r="D306" s="2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5"/>
    </row>
    <row r="307" spans="1:16" ht="14.25" customHeight="1" x14ac:dyDescent="0.25">
      <c r="A307" s="1"/>
      <c r="B307" s="1"/>
      <c r="C307" s="1"/>
      <c r="D307" s="2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5"/>
    </row>
    <row r="308" spans="1:16" ht="14.25" customHeight="1" x14ac:dyDescent="0.25">
      <c r="A308" s="1"/>
      <c r="B308" s="1"/>
      <c r="C308" s="1"/>
      <c r="D308" s="2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5"/>
    </row>
    <row r="309" spans="1:16" ht="14.25" customHeight="1" x14ac:dyDescent="0.25">
      <c r="A309" s="1"/>
      <c r="B309" s="1"/>
      <c r="C309" s="1"/>
      <c r="D309" s="2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5"/>
    </row>
    <row r="310" spans="1:16" ht="14.25" customHeight="1" x14ac:dyDescent="0.25">
      <c r="A310" s="1"/>
      <c r="B310" s="1"/>
      <c r="C310" s="1"/>
      <c r="D310" s="2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5"/>
    </row>
    <row r="311" spans="1:16" ht="14.25" customHeight="1" x14ac:dyDescent="0.25">
      <c r="A311" s="1"/>
      <c r="B311" s="1"/>
      <c r="C311" s="1"/>
      <c r="D311" s="2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5"/>
    </row>
    <row r="312" spans="1:16" ht="14.25" customHeight="1" x14ac:dyDescent="0.25">
      <c r="A312" s="1"/>
      <c r="B312" s="1"/>
      <c r="C312" s="1"/>
      <c r="D312" s="2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5"/>
    </row>
    <row r="313" spans="1:16" ht="14.25" customHeight="1" x14ac:dyDescent="0.25">
      <c r="A313" s="1"/>
      <c r="B313" s="1"/>
      <c r="C313" s="1"/>
      <c r="D313" s="2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5"/>
    </row>
    <row r="314" spans="1:16" ht="14.25" customHeight="1" x14ac:dyDescent="0.25">
      <c r="A314" s="1"/>
      <c r="B314" s="1"/>
      <c r="C314" s="1"/>
      <c r="D314" s="2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5"/>
    </row>
    <row r="315" spans="1:16" ht="14.25" customHeight="1" x14ac:dyDescent="0.25">
      <c r="A315" s="1"/>
      <c r="B315" s="1"/>
      <c r="C315" s="1"/>
      <c r="D315" s="2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5"/>
    </row>
    <row r="316" spans="1:16" ht="14.25" customHeight="1" x14ac:dyDescent="0.25">
      <c r="A316" s="1"/>
      <c r="B316" s="1"/>
      <c r="C316" s="1"/>
      <c r="D316" s="2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5"/>
    </row>
    <row r="317" spans="1:16" ht="14.25" customHeight="1" x14ac:dyDescent="0.25">
      <c r="A317" s="1"/>
      <c r="B317" s="1"/>
      <c r="C317" s="1"/>
      <c r="D317" s="2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5"/>
    </row>
    <row r="318" spans="1:16" ht="14.25" customHeight="1" x14ac:dyDescent="0.25">
      <c r="A318" s="1"/>
      <c r="B318" s="1"/>
      <c r="C318" s="1"/>
      <c r="D318" s="2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5"/>
    </row>
    <row r="319" spans="1:16" ht="14.25" customHeight="1" x14ac:dyDescent="0.25">
      <c r="A319" s="1"/>
      <c r="B319" s="1"/>
      <c r="C319" s="1"/>
      <c r="D319" s="2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5"/>
    </row>
    <row r="320" spans="1:16" ht="14.25" customHeight="1" x14ac:dyDescent="0.25">
      <c r="A320" s="1"/>
      <c r="B320" s="1"/>
      <c r="C320" s="1"/>
      <c r="D320" s="2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5"/>
    </row>
    <row r="321" spans="1:16" ht="14.25" customHeight="1" x14ac:dyDescent="0.25">
      <c r="A321" s="1"/>
      <c r="B321" s="1"/>
      <c r="C321" s="1"/>
      <c r="D321" s="2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5"/>
    </row>
    <row r="322" spans="1:16" ht="14.25" customHeight="1" x14ac:dyDescent="0.25">
      <c r="A322" s="1"/>
      <c r="B322" s="1"/>
      <c r="C322" s="1"/>
      <c r="D322" s="2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5"/>
    </row>
    <row r="323" spans="1:16" ht="14.25" customHeight="1" x14ac:dyDescent="0.25">
      <c r="A323" s="1"/>
      <c r="B323" s="1"/>
      <c r="C323" s="1"/>
      <c r="D323" s="2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5"/>
    </row>
    <row r="324" spans="1:16" ht="14.25" customHeight="1" x14ac:dyDescent="0.25">
      <c r="A324" s="1"/>
      <c r="B324" s="1"/>
      <c r="C324" s="1"/>
      <c r="D324" s="2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5"/>
    </row>
    <row r="325" spans="1:16" ht="14.25" customHeight="1" x14ac:dyDescent="0.25">
      <c r="A325" s="1"/>
      <c r="B325" s="1"/>
      <c r="C325" s="1"/>
      <c r="D325" s="2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5"/>
    </row>
    <row r="326" spans="1:16" ht="14.25" customHeight="1" x14ac:dyDescent="0.25">
      <c r="A326" s="1"/>
      <c r="B326" s="1"/>
      <c r="C326" s="1"/>
      <c r="D326" s="2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5"/>
    </row>
    <row r="327" spans="1:16" ht="14.25" customHeight="1" x14ac:dyDescent="0.25">
      <c r="A327" s="1"/>
      <c r="B327" s="1"/>
      <c r="C327" s="1"/>
      <c r="D327" s="2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5"/>
    </row>
    <row r="328" spans="1:16" ht="14.25" customHeight="1" x14ac:dyDescent="0.25">
      <c r="A328" s="1"/>
      <c r="B328" s="1"/>
      <c r="C328" s="1"/>
      <c r="D328" s="2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5"/>
    </row>
    <row r="329" spans="1:16" ht="14.25" customHeight="1" x14ac:dyDescent="0.25">
      <c r="A329" s="1"/>
      <c r="B329" s="1"/>
      <c r="C329" s="1"/>
      <c r="D329" s="2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5"/>
    </row>
    <row r="330" spans="1:16" ht="14.25" customHeight="1" x14ac:dyDescent="0.25">
      <c r="A330" s="1"/>
      <c r="B330" s="1"/>
      <c r="C330" s="1"/>
      <c r="D330" s="2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5"/>
    </row>
    <row r="331" spans="1:16" ht="14.25" customHeight="1" x14ac:dyDescent="0.25">
      <c r="A331" s="1"/>
      <c r="B331" s="1"/>
      <c r="C331" s="1"/>
      <c r="D331" s="2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5"/>
    </row>
    <row r="332" spans="1:16" ht="14.25" customHeight="1" x14ac:dyDescent="0.25">
      <c r="A332" s="1"/>
      <c r="B332" s="1"/>
      <c r="C332" s="1"/>
      <c r="D332" s="2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5"/>
    </row>
    <row r="333" spans="1:16" ht="14.25" customHeight="1" x14ac:dyDescent="0.25">
      <c r="A333" s="1"/>
      <c r="B333" s="1"/>
      <c r="C333" s="1"/>
      <c r="D333" s="2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5"/>
    </row>
    <row r="334" spans="1:16" ht="14.25" customHeight="1" x14ac:dyDescent="0.25">
      <c r="A334" s="1"/>
      <c r="B334" s="1"/>
      <c r="C334" s="1"/>
      <c r="D334" s="2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5"/>
    </row>
    <row r="335" spans="1:16" ht="14.25" customHeight="1" x14ac:dyDescent="0.25">
      <c r="A335" s="1"/>
      <c r="B335" s="1"/>
      <c r="C335" s="1"/>
      <c r="D335" s="2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5"/>
    </row>
    <row r="336" spans="1:16" ht="14.25" customHeight="1" x14ac:dyDescent="0.25">
      <c r="A336" s="1"/>
      <c r="B336" s="1"/>
      <c r="C336" s="1"/>
      <c r="D336" s="2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5"/>
    </row>
    <row r="337" spans="1:16" ht="14.25" customHeight="1" x14ac:dyDescent="0.25">
      <c r="A337" s="1"/>
      <c r="B337" s="1"/>
      <c r="C337" s="1"/>
      <c r="D337" s="2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5"/>
    </row>
    <row r="338" spans="1:16" ht="14.25" customHeight="1" x14ac:dyDescent="0.25">
      <c r="A338" s="1"/>
      <c r="B338" s="1"/>
      <c r="C338" s="1"/>
      <c r="D338" s="2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5"/>
    </row>
    <row r="339" spans="1:16" ht="14.25" customHeight="1" x14ac:dyDescent="0.25">
      <c r="A339" s="1"/>
      <c r="B339" s="1"/>
      <c r="C339" s="1"/>
      <c r="D339" s="2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5"/>
    </row>
    <row r="340" spans="1:16" ht="14.25" customHeight="1" x14ac:dyDescent="0.25">
      <c r="A340" s="1"/>
      <c r="B340" s="1"/>
      <c r="C340" s="1"/>
      <c r="D340" s="2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5"/>
    </row>
    <row r="341" spans="1:16" ht="14.25" customHeight="1" x14ac:dyDescent="0.25">
      <c r="A341" s="1"/>
      <c r="B341" s="1"/>
      <c r="C341" s="1"/>
      <c r="D341" s="2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5"/>
    </row>
    <row r="342" spans="1:16" ht="14.25" customHeight="1" x14ac:dyDescent="0.25">
      <c r="A342" s="1"/>
      <c r="B342" s="1"/>
      <c r="C342" s="1"/>
      <c r="D342" s="2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5"/>
    </row>
    <row r="343" spans="1:16" ht="14.25" customHeight="1" x14ac:dyDescent="0.25">
      <c r="A343" s="1"/>
      <c r="B343" s="1"/>
      <c r="C343" s="1"/>
      <c r="D343" s="2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5"/>
    </row>
    <row r="344" spans="1:16" ht="14.25" customHeight="1" x14ac:dyDescent="0.25">
      <c r="A344" s="1"/>
      <c r="B344" s="1"/>
      <c r="C344" s="1"/>
      <c r="D344" s="2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5"/>
    </row>
    <row r="345" spans="1:16" ht="14.25" customHeight="1" x14ac:dyDescent="0.25">
      <c r="A345" s="1"/>
      <c r="B345" s="1"/>
      <c r="C345" s="1"/>
      <c r="D345" s="2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5"/>
    </row>
    <row r="346" spans="1:16" ht="14.25" customHeight="1" x14ac:dyDescent="0.25">
      <c r="A346" s="1"/>
      <c r="B346" s="1"/>
      <c r="C346" s="1"/>
      <c r="D346" s="2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5"/>
    </row>
    <row r="347" spans="1:16" ht="14.25" customHeight="1" x14ac:dyDescent="0.25">
      <c r="A347" s="1"/>
      <c r="B347" s="1"/>
      <c r="C347" s="1"/>
      <c r="D347" s="2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5"/>
    </row>
    <row r="348" spans="1:16" ht="14.25" customHeight="1" x14ac:dyDescent="0.25">
      <c r="A348" s="1"/>
      <c r="B348" s="1"/>
      <c r="C348" s="1"/>
      <c r="D348" s="2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5"/>
    </row>
    <row r="349" spans="1:16" ht="14.25" customHeight="1" x14ac:dyDescent="0.25">
      <c r="A349" s="1"/>
      <c r="B349" s="1"/>
      <c r="C349" s="1"/>
      <c r="D349" s="2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5"/>
    </row>
    <row r="350" spans="1:16" ht="14.25" customHeight="1" x14ac:dyDescent="0.25">
      <c r="A350" s="1"/>
      <c r="B350" s="1"/>
      <c r="C350" s="1"/>
      <c r="D350" s="2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5"/>
    </row>
    <row r="351" spans="1:16" ht="14.25" customHeight="1" x14ac:dyDescent="0.25">
      <c r="A351" s="1"/>
      <c r="B351" s="1"/>
      <c r="C351" s="1"/>
      <c r="D351" s="2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5"/>
    </row>
    <row r="352" spans="1:16" ht="14.25" customHeight="1" x14ac:dyDescent="0.25">
      <c r="A352" s="1"/>
      <c r="B352" s="1"/>
      <c r="C352" s="1"/>
      <c r="D352" s="2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5"/>
    </row>
    <row r="353" spans="1:16" ht="14.25" customHeight="1" x14ac:dyDescent="0.25">
      <c r="A353" s="1"/>
      <c r="B353" s="1"/>
      <c r="C353" s="1"/>
      <c r="D353" s="2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5"/>
    </row>
    <row r="354" spans="1:16" ht="14.25" customHeight="1" x14ac:dyDescent="0.25">
      <c r="A354" s="1"/>
      <c r="B354" s="1"/>
      <c r="C354" s="1"/>
      <c r="D354" s="2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5"/>
    </row>
    <row r="355" spans="1:16" ht="14.25" customHeight="1" x14ac:dyDescent="0.25">
      <c r="A355" s="1"/>
      <c r="B355" s="1"/>
      <c r="C355" s="1"/>
      <c r="D355" s="2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5"/>
    </row>
    <row r="356" spans="1:16" ht="14.25" customHeight="1" x14ac:dyDescent="0.25">
      <c r="A356" s="1"/>
      <c r="B356" s="1"/>
      <c r="C356" s="1"/>
      <c r="D356" s="2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5"/>
    </row>
    <row r="357" spans="1:16" ht="14.25" customHeight="1" x14ac:dyDescent="0.25">
      <c r="A357" s="1"/>
      <c r="B357" s="1"/>
      <c r="C357" s="1"/>
      <c r="D357" s="2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5"/>
    </row>
    <row r="358" spans="1:16" ht="14.25" customHeight="1" x14ac:dyDescent="0.25">
      <c r="A358" s="1"/>
      <c r="B358" s="1"/>
      <c r="C358" s="1"/>
      <c r="D358" s="2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5"/>
    </row>
    <row r="359" spans="1:16" ht="14.25" customHeight="1" x14ac:dyDescent="0.25">
      <c r="A359" s="1"/>
      <c r="B359" s="1"/>
      <c r="C359" s="1"/>
      <c r="D359" s="2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5"/>
    </row>
    <row r="360" spans="1:16" ht="14.25" customHeight="1" x14ac:dyDescent="0.25">
      <c r="A360" s="1"/>
      <c r="B360" s="1"/>
      <c r="C360" s="1"/>
      <c r="D360" s="2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5"/>
    </row>
    <row r="361" spans="1:16" ht="14.25" customHeight="1" x14ac:dyDescent="0.25">
      <c r="A361" s="1"/>
      <c r="B361" s="1"/>
      <c r="C361" s="1"/>
      <c r="D361" s="2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5"/>
    </row>
    <row r="362" spans="1:16" ht="14.25" customHeight="1" x14ac:dyDescent="0.25">
      <c r="A362" s="1"/>
      <c r="B362" s="1"/>
      <c r="C362" s="1"/>
      <c r="D362" s="2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5"/>
    </row>
    <row r="363" spans="1:16" ht="14.25" customHeight="1" x14ac:dyDescent="0.25">
      <c r="A363" s="1"/>
      <c r="B363" s="1"/>
      <c r="C363" s="1"/>
      <c r="D363" s="2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5"/>
    </row>
    <row r="364" spans="1:16" ht="14.25" customHeight="1" x14ac:dyDescent="0.25">
      <c r="A364" s="1"/>
      <c r="B364" s="1"/>
      <c r="C364" s="1"/>
      <c r="D364" s="2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5"/>
    </row>
    <row r="365" spans="1:16" ht="14.25" customHeight="1" x14ac:dyDescent="0.25">
      <c r="A365" s="1"/>
      <c r="B365" s="1"/>
      <c r="C365" s="1"/>
      <c r="D365" s="2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5"/>
    </row>
    <row r="366" spans="1:16" ht="14.25" customHeight="1" x14ac:dyDescent="0.25">
      <c r="A366" s="1"/>
      <c r="B366" s="1"/>
      <c r="C366" s="1"/>
      <c r="D366" s="2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5"/>
    </row>
    <row r="367" spans="1:16" ht="14.25" customHeight="1" x14ac:dyDescent="0.25">
      <c r="A367" s="1"/>
      <c r="B367" s="1"/>
      <c r="C367" s="1"/>
      <c r="D367" s="2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5"/>
    </row>
    <row r="368" spans="1:16" ht="14.25" customHeight="1" x14ac:dyDescent="0.25">
      <c r="A368" s="1"/>
      <c r="B368" s="1"/>
      <c r="C368" s="1"/>
      <c r="D368" s="2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5"/>
    </row>
    <row r="369" spans="1:16" ht="14.25" customHeight="1" x14ac:dyDescent="0.25">
      <c r="A369" s="1"/>
      <c r="B369" s="1"/>
      <c r="C369" s="1"/>
      <c r="D369" s="2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5"/>
    </row>
    <row r="370" spans="1:16" ht="14.25" customHeight="1" x14ac:dyDescent="0.25">
      <c r="A370" s="1"/>
      <c r="B370" s="1"/>
      <c r="C370" s="1"/>
      <c r="D370" s="2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5"/>
    </row>
    <row r="371" spans="1:16" ht="14.25" customHeight="1" x14ac:dyDescent="0.25">
      <c r="A371" s="1"/>
      <c r="B371" s="1"/>
      <c r="C371" s="1"/>
      <c r="D371" s="2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5"/>
    </row>
    <row r="372" spans="1:16" ht="14.25" customHeight="1" x14ac:dyDescent="0.25">
      <c r="A372" s="1"/>
      <c r="B372" s="1"/>
      <c r="C372" s="1"/>
      <c r="D372" s="2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5"/>
    </row>
    <row r="373" spans="1:16" ht="14.25" customHeight="1" x14ac:dyDescent="0.25">
      <c r="A373" s="1"/>
      <c r="B373" s="1"/>
      <c r="C373" s="1"/>
      <c r="D373" s="2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5"/>
    </row>
    <row r="374" spans="1:16" ht="14.25" customHeight="1" x14ac:dyDescent="0.25">
      <c r="A374" s="1"/>
      <c r="B374" s="1"/>
      <c r="C374" s="1"/>
      <c r="D374" s="2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5"/>
    </row>
    <row r="375" spans="1:16" ht="14.25" customHeight="1" x14ac:dyDescent="0.25">
      <c r="A375" s="1"/>
      <c r="B375" s="1"/>
      <c r="C375" s="1"/>
      <c r="D375" s="2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5"/>
    </row>
    <row r="376" spans="1:16" ht="14.25" customHeight="1" x14ac:dyDescent="0.25">
      <c r="A376" s="1"/>
      <c r="B376" s="1"/>
      <c r="C376" s="1"/>
      <c r="D376" s="2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5"/>
    </row>
    <row r="377" spans="1:16" ht="14.25" customHeight="1" x14ac:dyDescent="0.25">
      <c r="A377" s="1"/>
      <c r="B377" s="1"/>
      <c r="C377" s="1"/>
      <c r="D377" s="2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5"/>
    </row>
    <row r="378" spans="1:16" ht="14.25" customHeight="1" x14ac:dyDescent="0.25">
      <c r="A378" s="1"/>
      <c r="B378" s="1"/>
      <c r="C378" s="1"/>
      <c r="D378" s="2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5"/>
    </row>
    <row r="379" spans="1:16" ht="14.25" customHeight="1" x14ac:dyDescent="0.25">
      <c r="A379" s="1"/>
      <c r="B379" s="1"/>
      <c r="C379" s="1"/>
      <c r="D379" s="2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5"/>
    </row>
    <row r="380" spans="1:16" ht="14.25" customHeight="1" x14ac:dyDescent="0.25">
      <c r="A380" s="1"/>
      <c r="B380" s="1"/>
      <c r="C380" s="1"/>
      <c r="D380" s="2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5"/>
    </row>
    <row r="381" spans="1:16" ht="14.25" customHeight="1" x14ac:dyDescent="0.25">
      <c r="A381" s="1"/>
      <c r="B381" s="1"/>
      <c r="C381" s="1"/>
      <c r="D381" s="2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5"/>
    </row>
    <row r="382" spans="1:16" ht="14.25" customHeight="1" x14ac:dyDescent="0.25">
      <c r="A382" s="1"/>
      <c r="B382" s="1"/>
      <c r="C382" s="1"/>
      <c r="D382" s="2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5"/>
    </row>
    <row r="383" spans="1:16" ht="14.25" customHeight="1" x14ac:dyDescent="0.25">
      <c r="A383" s="1"/>
      <c r="B383" s="1"/>
      <c r="C383" s="1"/>
      <c r="D383" s="2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5"/>
    </row>
    <row r="384" spans="1:16" ht="14.25" customHeight="1" x14ac:dyDescent="0.25">
      <c r="A384" s="1"/>
      <c r="B384" s="1"/>
      <c r="C384" s="1"/>
      <c r="D384" s="2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5"/>
    </row>
    <row r="385" spans="1:16" ht="14.25" customHeight="1" x14ac:dyDescent="0.25">
      <c r="A385" s="1"/>
      <c r="B385" s="1"/>
      <c r="C385" s="1"/>
      <c r="D385" s="2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5"/>
    </row>
    <row r="386" spans="1:16" ht="14.25" customHeight="1" x14ac:dyDescent="0.25">
      <c r="A386" s="1"/>
      <c r="B386" s="1"/>
      <c r="C386" s="1"/>
      <c r="D386" s="2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5"/>
    </row>
    <row r="387" spans="1:16" ht="14.25" customHeight="1" x14ac:dyDescent="0.25">
      <c r="A387" s="1"/>
      <c r="B387" s="1"/>
      <c r="C387" s="1"/>
      <c r="D387" s="2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5"/>
    </row>
    <row r="388" spans="1:16" ht="14.25" customHeight="1" x14ac:dyDescent="0.25">
      <c r="A388" s="1"/>
      <c r="B388" s="1"/>
      <c r="C388" s="1"/>
      <c r="D388" s="2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5"/>
    </row>
    <row r="389" spans="1:16" ht="14.25" customHeight="1" x14ac:dyDescent="0.25">
      <c r="A389" s="1"/>
      <c r="B389" s="1"/>
      <c r="C389" s="1"/>
      <c r="D389" s="2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5"/>
    </row>
    <row r="390" spans="1:16" ht="14.25" customHeight="1" x14ac:dyDescent="0.25">
      <c r="A390" s="1"/>
      <c r="B390" s="1"/>
      <c r="C390" s="1"/>
      <c r="D390" s="2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5"/>
    </row>
    <row r="391" spans="1:16" ht="14.25" customHeight="1" x14ac:dyDescent="0.25">
      <c r="A391" s="1"/>
      <c r="B391" s="1"/>
      <c r="C391" s="1"/>
      <c r="D391" s="2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5"/>
    </row>
    <row r="392" spans="1:16" ht="14.25" customHeight="1" x14ac:dyDescent="0.25">
      <c r="A392" s="1"/>
      <c r="B392" s="1"/>
      <c r="C392" s="1"/>
      <c r="D392" s="2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5"/>
    </row>
    <row r="393" spans="1:16" ht="14.25" customHeight="1" x14ac:dyDescent="0.25">
      <c r="A393" s="1"/>
      <c r="B393" s="1"/>
      <c r="C393" s="1"/>
      <c r="D393" s="2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5"/>
    </row>
    <row r="394" spans="1:16" ht="14.25" customHeight="1" x14ac:dyDescent="0.25">
      <c r="A394" s="1"/>
      <c r="B394" s="1"/>
      <c r="C394" s="1"/>
      <c r="D394" s="2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5"/>
    </row>
    <row r="395" spans="1:16" ht="14.25" customHeight="1" x14ac:dyDescent="0.25">
      <c r="A395" s="1"/>
      <c r="B395" s="1"/>
      <c r="C395" s="1"/>
      <c r="D395" s="2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5"/>
    </row>
    <row r="396" spans="1:16" ht="14.25" customHeight="1" x14ac:dyDescent="0.25">
      <c r="A396" s="1"/>
      <c r="B396" s="1"/>
      <c r="C396" s="1"/>
      <c r="D396" s="2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5"/>
    </row>
    <row r="397" spans="1:16" ht="14.25" customHeight="1" x14ac:dyDescent="0.25">
      <c r="A397" s="1"/>
      <c r="B397" s="1"/>
      <c r="C397" s="1"/>
      <c r="D397" s="2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5"/>
    </row>
    <row r="398" spans="1:16" ht="14.25" customHeight="1" x14ac:dyDescent="0.25">
      <c r="A398" s="1"/>
      <c r="B398" s="1"/>
      <c r="C398" s="1"/>
      <c r="D398" s="2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5"/>
    </row>
    <row r="399" spans="1:16" ht="14.25" customHeight="1" x14ac:dyDescent="0.25">
      <c r="A399" s="1"/>
      <c r="B399" s="1"/>
      <c r="C399" s="1"/>
      <c r="D399" s="2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5"/>
    </row>
    <row r="400" spans="1:16" ht="14.25" customHeight="1" x14ac:dyDescent="0.25">
      <c r="A400" s="1"/>
      <c r="B400" s="1"/>
      <c r="C400" s="1"/>
      <c r="D400" s="2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5"/>
    </row>
    <row r="401" spans="1:16" ht="14.25" customHeight="1" x14ac:dyDescent="0.25">
      <c r="A401" s="1"/>
      <c r="B401" s="1"/>
      <c r="C401" s="1"/>
      <c r="D401" s="2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5"/>
    </row>
    <row r="402" spans="1:16" ht="14.25" customHeight="1" x14ac:dyDescent="0.25">
      <c r="A402" s="1"/>
      <c r="B402" s="1"/>
      <c r="C402" s="1"/>
      <c r="D402" s="2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5"/>
    </row>
    <row r="403" spans="1:16" ht="14.25" customHeight="1" x14ac:dyDescent="0.25">
      <c r="A403" s="1"/>
      <c r="B403" s="1"/>
      <c r="C403" s="1"/>
      <c r="D403" s="2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5"/>
    </row>
    <row r="404" spans="1:16" ht="14.25" customHeight="1" x14ac:dyDescent="0.25">
      <c r="A404" s="1"/>
      <c r="B404" s="1"/>
      <c r="C404" s="1"/>
      <c r="D404" s="2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5"/>
    </row>
    <row r="405" spans="1:16" ht="14.25" customHeight="1" x14ac:dyDescent="0.25">
      <c r="A405" s="1"/>
      <c r="B405" s="1"/>
      <c r="C405" s="1"/>
      <c r="D405" s="2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5"/>
    </row>
    <row r="406" spans="1:16" ht="14.25" customHeight="1" x14ac:dyDescent="0.25">
      <c r="A406" s="1"/>
      <c r="B406" s="1"/>
      <c r="C406" s="1"/>
      <c r="D406" s="2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5"/>
    </row>
    <row r="407" spans="1:16" ht="14.25" customHeight="1" x14ac:dyDescent="0.25">
      <c r="A407" s="1"/>
      <c r="B407" s="1"/>
      <c r="C407" s="1"/>
      <c r="D407" s="2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5"/>
    </row>
    <row r="408" spans="1:16" ht="14.25" customHeight="1" x14ac:dyDescent="0.25">
      <c r="A408" s="1"/>
      <c r="B408" s="1"/>
      <c r="C408" s="1"/>
      <c r="D408" s="2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5"/>
    </row>
    <row r="409" spans="1:16" ht="14.25" customHeight="1" x14ac:dyDescent="0.25">
      <c r="A409" s="1"/>
      <c r="B409" s="1"/>
      <c r="C409" s="1"/>
      <c r="D409" s="2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5"/>
    </row>
    <row r="410" spans="1:16" ht="14.25" customHeight="1" x14ac:dyDescent="0.25">
      <c r="A410" s="1"/>
      <c r="B410" s="1"/>
      <c r="C410" s="1"/>
      <c r="D410" s="2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5"/>
    </row>
    <row r="411" spans="1:16" ht="14.25" customHeight="1" x14ac:dyDescent="0.25">
      <c r="A411" s="1"/>
      <c r="B411" s="1"/>
      <c r="C411" s="1"/>
      <c r="D411" s="2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5"/>
    </row>
    <row r="412" spans="1:16" ht="14.25" customHeight="1" x14ac:dyDescent="0.25">
      <c r="A412" s="1"/>
      <c r="B412" s="1"/>
      <c r="C412" s="1"/>
      <c r="D412" s="2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5"/>
    </row>
    <row r="413" spans="1:16" ht="14.25" customHeight="1" x14ac:dyDescent="0.25">
      <c r="A413" s="1"/>
      <c r="B413" s="1"/>
      <c r="C413" s="1"/>
      <c r="D413" s="2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5"/>
    </row>
    <row r="414" spans="1:16" ht="14.25" customHeight="1" x14ac:dyDescent="0.25">
      <c r="A414" s="1"/>
      <c r="B414" s="1"/>
      <c r="C414" s="1"/>
      <c r="D414" s="2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5"/>
    </row>
    <row r="415" spans="1:16" ht="14.25" customHeight="1" x14ac:dyDescent="0.25">
      <c r="A415" s="1"/>
      <c r="B415" s="1"/>
      <c r="C415" s="1"/>
      <c r="D415" s="2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5"/>
    </row>
    <row r="416" spans="1:16" ht="14.25" customHeight="1" x14ac:dyDescent="0.25">
      <c r="A416" s="1"/>
      <c r="B416" s="1"/>
      <c r="C416" s="1"/>
      <c r="D416" s="2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5"/>
    </row>
    <row r="417" spans="1:16" ht="14.25" customHeight="1" x14ac:dyDescent="0.25">
      <c r="A417" s="1"/>
      <c r="B417" s="1"/>
      <c r="C417" s="1"/>
      <c r="D417" s="2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5"/>
    </row>
    <row r="418" spans="1:16" ht="14.25" customHeight="1" x14ac:dyDescent="0.25">
      <c r="A418" s="1"/>
      <c r="B418" s="1"/>
      <c r="C418" s="1"/>
      <c r="D418" s="2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5"/>
    </row>
    <row r="419" spans="1:16" ht="14.25" customHeight="1" x14ac:dyDescent="0.25">
      <c r="A419" s="1"/>
      <c r="B419" s="1"/>
      <c r="C419" s="1"/>
      <c r="D419" s="2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5"/>
    </row>
    <row r="420" spans="1:16" ht="14.25" customHeight="1" x14ac:dyDescent="0.25">
      <c r="A420" s="1"/>
      <c r="B420" s="1"/>
      <c r="C420" s="1"/>
      <c r="D420" s="2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5"/>
    </row>
    <row r="421" spans="1:16" ht="14.25" customHeight="1" x14ac:dyDescent="0.25">
      <c r="A421" s="1"/>
      <c r="B421" s="1"/>
      <c r="C421" s="1"/>
      <c r="D421" s="2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5"/>
    </row>
    <row r="422" spans="1:16" ht="14.25" customHeight="1" x14ac:dyDescent="0.25">
      <c r="A422" s="1"/>
      <c r="B422" s="1"/>
      <c r="C422" s="1"/>
      <c r="D422" s="2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5"/>
    </row>
    <row r="423" spans="1:16" ht="14.25" customHeight="1" x14ac:dyDescent="0.25">
      <c r="A423" s="1"/>
      <c r="B423" s="1"/>
      <c r="C423" s="1"/>
      <c r="D423" s="2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5"/>
    </row>
    <row r="424" spans="1:16" ht="14.25" customHeight="1" x14ac:dyDescent="0.25">
      <c r="A424" s="1"/>
      <c r="B424" s="1"/>
      <c r="C424" s="1"/>
      <c r="D424" s="2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5"/>
    </row>
    <row r="425" spans="1:16" ht="14.25" customHeight="1" x14ac:dyDescent="0.25">
      <c r="A425" s="1"/>
      <c r="B425" s="1"/>
      <c r="C425" s="1"/>
      <c r="D425" s="2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5"/>
    </row>
    <row r="426" spans="1:16" ht="14.25" customHeight="1" x14ac:dyDescent="0.25">
      <c r="A426" s="1"/>
      <c r="B426" s="1"/>
      <c r="C426" s="1"/>
      <c r="D426" s="2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5"/>
    </row>
    <row r="427" spans="1:16" ht="14.25" customHeight="1" x14ac:dyDescent="0.25">
      <c r="A427" s="1"/>
      <c r="B427" s="1"/>
      <c r="C427" s="1"/>
      <c r="D427" s="2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5"/>
    </row>
    <row r="428" spans="1:16" ht="14.25" customHeight="1" x14ac:dyDescent="0.25">
      <c r="A428" s="1"/>
      <c r="B428" s="1"/>
      <c r="C428" s="1"/>
      <c r="D428" s="2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5"/>
    </row>
    <row r="429" spans="1:16" ht="14.25" customHeight="1" x14ac:dyDescent="0.25">
      <c r="A429" s="1"/>
      <c r="B429" s="1"/>
      <c r="C429" s="1"/>
      <c r="D429" s="2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5"/>
    </row>
    <row r="430" spans="1:16" ht="14.25" customHeight="1" x14ac:dyDescent="0.25">
      <c r="A430" s="1"/>
      <c r="B430" s="1"/>
      <c r="C430" s="1"/>
      <c r="D430" s="2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5"/>
    </row>
    <row r="431" spans="1:16" ht="14.25" customHeight="1" x14ac:dyDescent="0.25">
      <c r="A431" s="1"/>
      <c r="B431" s="1"/>
      <c r="C431" s="1"/>
      <c r="D431" s="2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5"/>
    </row>
    <row r="432" spans="1:16" ht="14.25" customHeight="1" x14ac:dyDescent="0.25">
      <c r="A432" s="1"/>
      <c r="B432" s="1"/>
      <c r="C432" s="1"/>
      <c r="D432" s="2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5"/>
    </row>
    <row r="433" spans="1:16" ht="14.25" customHeight="1" x14ac:dyDescent="0.25">
      <c r="A433" s="1"/>
      <c r="B433" s="1"/>
      <c r="C433" s="1"/>
      <c r="D433" s="2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5"/>
    </row>
    <row r="434" spans="1:16" ht="14.25" customHeight="1" x14ac:dyDescent="0.25">
      <c r="A434" s="1"/>
      <c r="B434" s="1"/>
      <c r="C434" s="1"/>
      <c r="D434" s="2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5"/>
    </row>
    <row r="435" spans="1:16" ht="14.25" customHeight="1" x14ac:dyDescent="0.25">
      <c r="A435" s="1"/>
      <c r="B435" s="1"/>
      <c r="C435" s="1"/>
      <c r="D435" s="2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5"/>
    </row>
    <row r="436" spans="1:16" ht="14.25" customHeight="1" x14ac:dyDescent="0.25">
      <c r="A436" s="1"/>
      <c r="B436" s="1"/>
      <c r="C436" s="1"/>
      <c r="D436" s="2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5"/>
    </row>
    <row r="437" spans="1:16" ht="14.25" customHeight="1" x14ac:dyDescent="0.25">
      <c r="A437" s="1"/>
      <c r="B437" s="1"/>
      <c r="C437" s="1"/>
      <c r="D437" s="2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5"/>
    </row>
    <row r="438" spans="1:16" ht="14.25" customHeight="1" x14ac:dyDescent="0.25">
      <c r="A438" s="1"/>
      <c r="B438" s="1"/>
      <c r="C438" s="1"/>
      <c r="D438" s="2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5"/>
    </row>
    <row r="439" spans="1:16" ht="14.25" customHeight="1" x14ac:dyDescent="0.25">
      <c r="A439" s="1"/>
      <c r="B439" s="1"/>
      <c r="C439" s="1"/>
      <c r="D439" s="2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5"/>
    </row>
    <row r="440" spans="1:16" ht="14.25" customHeight="1" x14ac:dyDescent="0.25">
      <c r="A440" s="1"/>
      <c r="B440" s="1"/>
      <c r="C440" s="1"/>
      <c r="D440" s="2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5"/>
    </row>
    <row r="441" spans="1:16" ht="14.25" customHeight="1" x14ac:dyDescent="0.25">
      <c r="A441" s="1"/>
      <c r="B441" s="1"/>
      <c r="C441" s="1"/>
      <c r="D441" s="2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5"/>
    </row>
    <row r="442" spans="1:16" ht="14.25" customHeight="1" x14ac:dyDescent="0.25">
      <c r="A442" s="1"/>
      <c r="B442" s="1"/>
      <c r="C442" s="1"/>
      <c r="D442" s="2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5"/>
    </row>
    <row r="443" spans="1:16" ht="14.25" customHeight="1" x14ac:dyDescent="0.25">
      <c r="A443" s="1"/>
      <c r="B443" s="1"/>
      <c r="C443" s="1"/>
      <c r="D443" s="2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5"/>
    </row>
    <row r="444" spans="1:16" ht="14.25" customHeight="1" x14ac:dyDescent="0.25">
      <c r="A444" s="1"/>
      <c r="B444" s="1"/>
      <c r="C444" s="1"/>
      <c r="D444" s="2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5"/>
    </row>
    <row r="445" spans="1:16" ht="14.25" customHeight="1" x14ac:dyDescent="0.25">
      <c r="A445" s="1"/>
      <c r="B445" s="1"/>
      <c r="C445" s="1"/>
      <c r="D445" s="2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5"/>
    </row>
    <row r="446" spans="1:16" ht="14.25" customHeight="1" x14ac:dyDescent="0.25">
      <c r="A446" s="1"/>
      <c r="B446" s="1"/>
      <c r="C446" s="1"/>
      <c r="D446" s="2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5"/>
    </row>
    <row r="447" spans="1:16" ht="14.25" customHeight="1" x14ac:dyDescent="0.25">
      <c r="A447" s="1"/>
      <c r="B447" s="1"/>
      <c r="C447" s="1"/>
      <c r="D447" s="2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5"/>
    </row>
    <row r="448" spans="1:16" ht="14.25" customHeight="1" x14ac:dyDescent="0.25">
      <c r="A448" s="1"/>
      <c r="B448" s="1"/>
      <c r="C448" s="1"/>
      <c r="D448" s="2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5"/>
    </row>
    <row r="449" spans="1:16" ht="14.25" customHeight="1" x14ac:dyDescent="0.25">
      <c r="A449" s="1"/>
      <c r="B449" s="1"/>
      <c r="C449" s="1"/>
      <c r="D449" s="2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5"/>
    </row>
    <row r="450" spans="1:16" ht="14.25" customHeight="1" x14ac:dyDescent="0.25">
      <c r="A450" s="1"/>
      <c r="B450" s="1"/>
      <c r="C450" s="1"/>
      <c r="D450" s="2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5"/>
    </row>
    <row r="451" spans="1:16" ht="14.25" customHeight="1" x14ac:dyDescent="0.25">
      <c r="A451" s="1"/>
      <c r="B451" s="1"/>
      <c r="C451" s="1"/>
      <c r="D451" s="2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5"/>
    </row>
    <row r="452" spans="1:16" ht="14.25" customHeight="1" x14ac:dyDescent="0.25">
      <c r="A452" s="1"/>
      <c r="B452" s="1"/>
      <c r="C452" s="1"/>
      <c r="D452" s="2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5"/>
    </row>
    <row r="453" spans="1:16" ht="14.25" customHeight="1" x14ac:dyDescent="0.25">
      <c r="A453" s="1"/>
      <c r="B453" s="1"/>
      <c r="C453" s="1"/>
      <c r="D453" s="2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5"/>
    </row>
    <row r="454" spans="1:16" ht="14.25" customHeight="1" x14ac:dyDescent="0.25">
      <c r="A454" s="1"/>
      <c r="B454" s="1"/>
      <c r="C454" s="1"/>
      <c r="D454" s="2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5"/>
    </row>
    <row r="455" spans="1:16" ht="14.25" customHeight="1" x14ac:dyDescent="0.25">
      <c r="A455" s="1"/>
      <c r="B455" s="1"/>
      <c r="C455" s="1"/>
      <c r="D455" s="2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5"/>
    </row>
    <row r="456" spans="1:16" ht="14.25" customHeight="1" x14ac:dyDescent="0.25">
      <c r="A456" s="1"/>
      <c r="B456" s="1"/>
      <c r="C456" s="1"/>
      <c r="D456" s="2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5"/>
    </row>
    <row r="457" spans="1:16" ht="14.25" customHeight="1" x14ac:dyDescent="0.25">
      <c r="A457" s="1"/>
      <c r="B457" s="1"/>
      <c r="C457" s="1"/>
      <c r="D457" s="2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5"/>
    </row>
    <row r="458" spans="1:16" ht="14.25" customHeight="1" x14ac:dyDescent="0.25">
      <c r="A458" s="1"/>
      <c r="B458" s="1"/>
      <c r="C458" s="1"/>
      <c r="D458" s="2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5"/>
    </row>
    <row r="459" spans="1:16" ht="14.25" customHeight="1" x14ac:dyDescent="0.25">
      <c r="A459" s="1"/>
      <c r="B459" s="1"/>
      <c r="C459" s="1"/>
      <c r="D459" s="2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5"/>
    </row>
    <row r="460" spans="1:16" ht="14.25" customHeight="1" x14ac:dyDescent="0.25">
      <c r="A460" s="1"/>
      <c r="B460" s="1"/>
      <c r="C460" s="1"/>
      <c r="D460" s="2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5"/>
    </row>
    <row r="461" spans="1:16" ht="14.25" customHeight="1" x14ac:dyDescent="0.25">
      <c r="A461" s="1"/>
      <c r="B461" s="1"/>
      <c r="C461" s="1"/>
      <c r="D461" s="2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5"/>
    </row>
    <row r="462" spans="1:16" ht="14.25" customHeight="1" x14ac:dyDescent="0.25">
      <c r="A462" s="1"/>
      <c r="B462" s="1"/>
      <c r="C462" s="1"/>
      <c r="D462" s="2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5"/>
    </row>
    <row r="463" spans="1:16" ht="14.25" customHeight="1" x14ac:dyDescent="0.25">
      <c r="A463" s="1"/>
      <c r="B463" s="1"/>
      <c r="C463" s="1"/>
      <c r="D463" s="2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5"/>
    </row>
    <row r="464" spans="1:16" ht="14.25" customHeight="1" x14ac:dyDescent="0.25">
      <c r="A464" s="1"/>
      <c r="B464" s="1"/>
      <c r="C464" s="1"/>
      <c r="D464" s="2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5"/>
    </row>
    <row r="465" spans="1:16" ht="14.25" customHeight="1" x14ac:dyDescent="0.25">
      <c r="A465" s="1"/>
      <c r="B465" s="1"/>
      <c r="C465" s="1"/>
      <c r="D465" s="2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5"/>
    </row>
    <row r="466" spans="1:16" ht="14.25" customHeight="1" x14ac:dyDescent="0.25">
      <c r="A466" s="1"/>
      <c r="B466" s="1"/>
      <c r="C466" s="1"/>
      <c r="D466" s="2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5"/>
    </row>
    <row r="467" spans="1:16" ht="14.25" customHeight="1" x14ac:dyDescent="0.25">
      <c r="A467" s="1"/>
      <c r="B467" s="1"/>
      <c r="C467" s="1"/>
      <c r="D467" s="2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5"/>
    </row>
    <row r="468" spans="1:16" ht="14.25" customHeight="1" x14ac:dyDescent="0.25">
      <c r="A468" s="1"/>
      <c r="B468" s="1"/>
      <c r="C468" s="1"/>
      <c r="D468" s="2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5"/>
    </row>
    <row r="469" spans="1:16" ht="14.25" customHeight="1" x14ac:dyDescent="0.25">
      <c r="A469" s="1"/>
      <c r="B469" s="1"/>
      <c r="C469" s="1"/>
      <c r="D469" s="2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5"/>
    </row>
    <row r="470" spans="1:16" ht="14.25" customHeight="1" x14ac:dyDescent="0.25">
      <c r="A470" s="1"/>
      <c r="B470" s="1"/>
      <c r="C470" s="1"/>
      <c r="D470" s="2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5"/>
    </row>
    <row r="471" spans="1:16" ht="14.25" customHeight="1" x14ac:dyDescent="0.25">
      <c r="A471" s="1"/>
      <c r="B471" s="1"/>
      <c r="C471" s="1"/>
      <c r="D471" s="2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5"/>
    </row>
    <row r="472" spans="1:16" ht="14.25" customHeight="1" x14ac:dyDescent="0.25">
      <c r="A472" s="1"/>
      <c r="B472" s="1"/>
      <c r="C472" s="1"/>
      <c r="D472" s="2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5"/>
    </row>
    <row r="473" spans="1:16" ht="14.25" customHeight="1" x14ac:dyDescent="0.25">
      <c r="A473" s="1"/>
      <c r="B473" s="1"/>
      <c r="C473" s="1"/>
      <c r="D473" s="2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5"/>
    </row>
    <row r="474" spans="1:16" ht="14.25" customHeight="1" x14ac:dyDescent="0.25">
      <c r="A474" s="1"/>
      <c r="B474" s="1"/>
      <c r="C474" s="1"/>
      <c r="D474" s="2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5"/>
    </row>
    <row r="475" spans="1:16" ht="14.25" customHeight="1" x14ac:dyDescent="0.25">
      <c r="A475" s="1"/>
      <c r="B475" s="1"/>
      <c r="C475" s="1"/>
      <c r="D475" s="2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5"/>
    </row>
    <row r="476" spans="1:16" ht="14.25" customHeight="1" x14ac:dyDescent="0.25">
      <c r="A476" s="1"/>
      <c r="B476" s="1"/>
      <c r="C476" s="1"/>
      <c r="D476" s="2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5"/>
    </row>
    <row r="477" spans="1:16" ht="14.25" customHeight="1" x14ac:dyDescent="0.25">
      <c r="A477" s="1"/>
      <c r="B477" s="1"/>
      <c r="C477" s="1"/>
      <c r="D477" s="2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5"/>
    </row>
    <row r="478" spans="1:16" ht="14.25" customHeight="1" x14ac:dyDescent="0.25">
      <c r="A478" s="1"/>
      <c r="B478" s="1"/>
      <c r="C478" s="1"/>
      <c r="D478" s="2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5"/>
    </row>
    <row r="479" spans="1:16" ht="14.25" customHeight="1" x14ac:dyDescent="0.25">
      <c r="A479" s="1"/>
      <c r="B479" s="1"/>
      <c r="C479" s="1"/>
      <c r="D479" s="2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5"/>
    </row>
    <row r="480" spans="1:16" ht="14.25" customHeight="1" x14ac:dyDescent="0.25">
      <c r="A480" s="1"/>
      <c r="B480" s="1"/>
      <c r="C480" s="1"/>
      <c r="D480" s="2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5"/>
    </row>
    <row r="481" spans="1:16" ht="14.25" customHeight="1" x14ac:dyDescent="0.25">
      <c r="A481" s="1"/>
      <c r="B481" s="1"/>
      <c r="C481" s="1"/>
      <c r="D481" s="2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5"/>
    </row>
    <row r="482" spans="1:16" ht="14.25" customHeight="1" x14ac:dyDescent="0.25">
      <c r="A482" s="1"/>
      <c r="B482" s="1"/>
      <c r="C482" s="1"/>
      <c r="D482" s="2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5"/>
    </row>
    <row r="483" spans="1:16" ht="14.25" customHeight="1" x14ac:dyDescent="0.25">
      <c r="A483" s="1"/>
      <c r="B483" s="1"/>
      <c r="C483" s="1"/>
      <c r="D483" s="2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5"/>
    </row>
    <row r="484" spans="1:16" ht="14.25" customHeight="1" x14ac:dyDescent="0.25">
      <c r="A484" s="1"/>
      <c r="B484" s="1"/>
      <c r="C484" s="1"/>
      <c r="D484" s="2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5"/>
    </row>
    <row r="485" spans="1:16" ht="14.25" customHeight="1" x14ac:dyDescent="0.25">
      <c r="A485" s="1"/>
      <c r="B485" s="1"/>
      <c r="C485" s="1"/>
      <c r="D485" s="2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5"/>
    </row>
    <row r="486" spans="1:16" ht="14.25" customHeight="1" x14ac:dyDescent="0.25">
      <c r="A486" s="1"/>
      <c r="B486" s="1"/>
      <c r="C486" s="1"/>
      <c r="D486" s="2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5"/>
    </row>
    <row r="487" spans="1:16" ht="14.25" customHeight="1" x14ac:dyDescent="0.25">
      <c r="A487" s="1"/>
      <c r="B487" s="1"/>
      <c r="C487" s="1"/>
      <c r="D487" s="2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5"/>
    </row>
    <row r="488" spans="1:16" ht="14.25" customHeight="1" x14ac:dyDescent="0.25">
      <c r="A488" s="1"/>
      <c r="B488" s="1"/>
      <c r="C488" s="1"/>
      <c r="D488" s="2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5"/>
    </row>
    <row r="489" spans="1:16" ht="14.25" customHeight="1" x14ac:dyDescent="0.25">
      <c r="A489" s="1"/>
      <c r="B489" s="1"/>
      <c r="C489" s="1"/>
      <c r="D489" s="2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5"/>
    </row>
    <row r="490" spans="1:16" ht="14.25" customHeight="1" x14ac:dyDescent="0.25">
      <c r="A490" s="1"/>
      <c r="B490" s="1"/>
      <c r="C490" s="1"/>
      <c r="D490" s="2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5"/>
    </row>
    <row r="491" spans="1:16" ht="14.25" customHeight="1" x14ac:dyDescent="0.25">
      <c r="A491" s="1"/>
      <c r="B491" s="1"/>
      <c r="C491" s="1"/>
      <c r="D491" s="2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5"/>
    </row>
    <row r="492" spans="1:16" ht="14.25" customHeight="1" x14ac:dyDescent="0.25">
      <c r="A492" s="1"/>
      <c r="B492" s="1"/>
      <c r="C492" s="1"/>
      <c r="D492" s="2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5"/>
    </row>
    <row r="493" spans="1:16" ht="14.25" customHeight="1" x14ac:dyDescent="0.25">
      <c r="A493" s="1"/>
      <c r="B493" s="1"/>
      <c r="C493" s="1"/>
      <c r="D493" s="2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5"/>
    </row>
    <row r="494" spans="1:16" ht="14.25" customHeight="1" x14ac:dyDescent="0.25">
      <c r="A494" s="1"/>
      <c r="B494" s="1"/>
      <c r="C494" s="1"/>
      <c r="D494" s="2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5"/>
    </row>
    <row r="495" spans="1:16" ht="14.25" customHeight="1" x14ac:dyDescent="0.25">
      <c r="A495" s="1"/>
      <c r="B495" s="1"/>
      <c r="C495" s="1"/>
      <c r="D495" s="2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5"/>
    </row>
    <row r="496" spans="1:16" ht="14.25" customHeight="1" x14ac:dyDescent="0.25">
      <c r="A496" s="1"/>
      <c r="B496" s="1"/>
      <c r="C496" s="1"/>
      <c r="D496" s="2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5"/>
    </row>
    <row r="497" spans="1:16" ht="14.25" customHeight="1" x14ac:dyDescent="0.25">
      <c r="A497" s="1"/>
      <c r="B497" s="1"/>
      <c r="C497" s="1"/>
      <c r="D497" s="2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5"/>
    </row>
    <row r="498" spans="1:16" ht="14.25" customHeight="1" x14ac:dyDescent="0.25">
      <c r="A498" s="1"/>
      <c r="B498" s="1"/>
      <c r="C498" s="1"/>
      <c r="D498" s="2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5"/>
    </row>
    <row r="499" spans="1:16" ht="14.25" customHeight="1" x14ac:dyDescent="0.25">
      <c r="A499" s="1"/>
      <c r="B499" s="1"/>
      <c r="C499" s="1"/>
      <c r="D499" s="2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5"/>
    </row>
    <row r="500" spans="1:16" ht="14.25" customHeight="1" x14ac:dyDescent="0.25">
      <c r="A500" s="1"/>
      <c r="B500" s="1"/>
      <c r="C500" s="1"/>
      <c r="D500" s="2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5"/>
    </row>
    <row r="501" spans="1:16" ht="14.25" customHeight="1" x14ac:dyDescent="0.25">
      <c r="A501" s="1"/>
      <c r="B501" s="1"/>
      <c r="C501" s="1"/>
      <c r="D501" s="2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5"/>
    </row>
    <row r="502" spans="1:16" ht="14.25" customHeight="1" x14ac:dyDescent="0.25">
      <c r="A502" s="1"/>
      <c r="B502" s="1"/>
      <c r="C502" s="1"/>
      <c r="D502" s="2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5"/>
    </row>
    <row r="503" spans="1:16" ht="14.25" customHeight="1" x14ac:dyDescent="0.25">
      <c r="A503" s="1"/>
      <c r="B503" s="1"/>
      <c r="C503" s="1"/>
      <c r="D503" s="2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5"/>
    </row>
    <row r="504" spans="1:16" ht="14.25" customHeight="1" x14ac:dyDescent="0.25">
      <c r="A504" s="1"/>
      <c r="B504" s="1"/>
      <c r="C504" s="1"/>
      <c r="D504" s="2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5"/>
    </row>
    <row r="505" spans="1:16" ht="14.25" customHeight="1" x14ac:dyDescent="0.25">
      <c r="A505" s="1"/>
      <c r="B505" s="1"/>
      <c r="C505" s="1"/>
      <c r="D505" s="2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5"/>
    </row>
    <row r="506" spans="1:16" ht="14.25" customHeight="1" x14ac:dyDescent="0.25">
      <c r="A506" s="1"/>
      <c r="B506" s="1"/>
      <c r="C506" s="1"/>
      <c r="D506" s="2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5"/>
    </row>
    <row r="507" spans="1:16" ht="14.25" customHeight="1" x14ac:dyDescent="0.25">
      <c r="A507" s="1"/>
      <c r="B507" s="1"/>
      <c r="C507" s="1"/>
      <c r="D507" s="2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5"/>
    </row>
    <row r="508" spans="1:16" ht="14.25" customHeight="1" x14ac:dyDescent="0.25">
      <c r="A508" s="1"/>
      <c r="B508" s="1"/>
      <c r="C508" s="1"/>
      <c r="D508" s="2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5"/>
    </row>
    <row r="509" spans="1:16" ht="14.25" customHeight="1" x14ac:dyDescent="0.25">
      <c r="A509" s="1"/>
      <c r="B509" s="1"/>
      <c r="C509" s="1"/>
      <c r="D509" s="2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5"/>
    </row>
    <row r="510" spans="1:16" ht="14.25" customHeight="1" x14ac:dyDescent="0.25">
      <c r="A510" s="1"/>
      <c r="B510" s="1"/>
      <c r="C510" s="1"/>
      <c r="D510" s="2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5"/>
    </row>
    <row r="511" spans="1:16" ht="14.25" customHeight="1" x14ac:dyDescent="0.25">
      <c r="A511" s="1"/>
      <c r="B511" s="1"/>
      <c r="C511" s="1"/>
      <c r="D511" s="2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5"/>
    </row>
    <row r="512" spans="1:16" ht="14.25" customHeight="1" x14ac:dyDescent="0.25">
      <c r="A512" s="1"/>
      <c r="B512" s="1"/>
      <c r="C512" s="1"/>
      <c r="D512" s="2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5"/>
    </row>
    <row r="513" spans="1:16" ht="14.25" customHeight="1" x14ac:dyDescent="0.25">
      <c r="A513" s="1"/>
      <c r="B513" s="1"/>
      <c r="C513" s="1"/>
      <c r="D513" s="2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5"/>
    </row>
    <row r="514" spans="1:16" ht="14.25" customHeight="1" x14ac:dyDescent="0.25">
      <c r="A514" s="1"/>
      <c r="B514" s="1"/>
      <c r="C514" s="1"/>
      <c r="D514" s="2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5"/>
    </row>
    <row r="515" spans="1:16" ht="14.25" customHeight="1" x14ac:dyDescent="0.25">
      <c r="A515" s="1"/>
      <c r="B515" s="1"/>
      <c r="C515" s="1"/>
      <c r="D515" s="2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5"/>
    </row>
    <row r="516" spans="1:16" ht="14.25" customHeight="1" x14ac:dyDescent="0.25">
      <c r="A516" s="1"/>
      <c r="B516" s="1"/>
      <c r="C516" s="1"/>
      <c r="D516" s="2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5"/>
    </row>
    <row r="517" spans="1:16" ht="14.25" customHeight="1" x14ac:dyDescent="0.25">
      <c r="A517" s="1"/>
      <c r="B517" s="1"/>
      <c r="C517" s="1"/>
      <c r="D517" s="2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5"/>
    </row>
    <row r="518" spans="1:16" ht="14.25" customHeight="1" x14ac:dyDescent="0.25">
      <c r="A518" s="1"/>
      <c r="B518" s="1"/>
      <c r="C518" s="1"/>
      <c r="D518" s="2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5"/>
    </row>
    <row r="519" spans="1:16" ht="14.25" customHeight="1" x14ac:dyDescent="0.25">
      <c r="A519" s="1"/>
      <c r="B519" s="1"/>
      <c r="C519" s="1"/>
      <c r="D519" s="2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5"/>
    </row>
    <row r="520" spans="1:16" ht="14.25" customHeight="1" x14ac:dyDescent="0.25">
      <c r="A520" s="1"/>
      <c r="B520" s="1"/>
      <c r="C520" s="1"/>
      <c r="D520" s="2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5"/>
    </row>
    <row r="521" spans="1:16" ht="14.25" customHeight="1" x14ac:dyDescent="0.25">
      <c r="A521" s="1"/>
      <c r="B521" s="1"/>
      <c r="C521" s="1"/>
      <c r="D521" s="2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5"/>
    </row>
    <row r="522" spans="1:16" ht="14.25" customHeight="1" x14ac:dyDescent="0.25">
      <c r="A522" s="1"/>
      <c r="B522" s="1"/>
      <c r="C522" s="1"/>
      <c r="D522" s="2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5"/>
    </row>
    <row r="523" spans="1:16" ht="14.25" customHeight="1" x14ac:dyDescent="0.25">
      <c r="A523" s="1"/>
      <c r="B523" s="1"/>
      <c r="C523" s="1"/>
      <c r="D523" s="2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5"/>
    </row>
    <row r="524" spans="1:16" ht="14.25" customHeight="1" x14ac:dyDescent="0.25">
      <c r="A524" s="1"/>
      <c r="B524" s="1"/>
      <c r="C524" s="1"/>
      <c r="D524" s="2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5"/>
    </row>
    <row r="525" spans="1:16" ht="14.25" customHeight="1" x14ac:dyDescent="0.25">
      <c r="A525" s="1"/>
      <c r="B525" s="1"/>
      <c r="C525" s="1"/>
      <c r="D525" s="2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5"/>
    </row>
    <row r="526" spans="1:16" ht="14.25" customHeight="1" x14ac:dyDescent="0.25">
      <c r="A526" s="1"/>
      <c r="B526" s="1"/>
      <c r="C526" s="1"/>
      <c r="D526" s="2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5"/>
    </row>
    <row r="527" spans="1:16" ht="14.25" customHeight="1" x14ac:dyDescent="0.25">
      <c r="A527" s="1"/>
      <c r="B527" s="1"/>
      <c r="C527" s="1"/>
      <c r="D527" s="2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5"/>
    </row>
    <row r="528" spans="1:16" ht="14.25" customHeight="1" x14ac:dyDescent="0.25">
      <c r="A528" s="1"/>
      <c r="B528" s="1"/>
      <c r="C528" s="1"/>
      <c r="D528" s="2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5"/>
    </row>
    <row r="529" spans="1:16" ht="14.25" customHeight="1" x14ac:dyDescent="0.25">
      <c r="A529" s="1"/>
      <c r="B529" s="1"/>
      <c r="C529" s="1"/>
      <c r="D529" s="2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5"/>
    </row>
    <row r="530" spans="1:16" ht="14.25" customHeight="1" x14ac:dyDescent="0.25">
      <c r="A530" s="1"/>
      <c r="B530" s="1"/>
      <c r="C530" s="1"/>
      <c r="D530" s="2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5"/>
    </row>
    <row r="531" spans="1:16" ht="14.25" customHeight="1" x14ac:dyDescent="0.25">
      <c r="A531" s="1"/>
      <c r="B531" s="1"/>
      <c r="C531" s="1"/>
      <c r="D531" s="2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5"/>
    </row>
    <row r="532" spans="1:16" ht="14.25" customHeight="1" x14ac:dyDescent="0.25">
      <c r="A532" s="1"/>
      <c r="B532" s="1"/>
      <c r="C532" s="1"/>
      <c r="D532" s="2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5"/>
    </row>
    <row r="533" spans="1:16" ht="14.25" customHeight="1" x14ac:dyDescent="0.25">
      <c r="A533" s="1"/>
      <c r="B533" s="1"/>
      <c r="C533" s="1"/>
      <c r="D533" s="2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5"/>
    </row>
    <row r="534" spans="1:16" ht="14.25" customHeight="1" x14ac:dyDescent="0.25">
      <c r="A534" s="1"/>
      <c r="B534" s="1"/>
      <c r="C534" s="1"/>
      <c r="D534" s="2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5"/>
    </row>
    <row r="535" spans="1:16" ht="14.25" customHeight="1" x14ac:dyDescent="0.25">
      <c r="A535" s="1"/>
      <c r="B535" s="1"/>
      <c r="C535" s="1"/>
      <c r="D535" s="2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5"/>
    </row>
    <row r="536" spans="1:16" ht="14.25" customHeight="1" x14ac:dyDescent="0.25">
      <c r="A536" s="1"/>
      <c r="B536" s="1"/>
      <c r="C536" s="1"/>
      <c r="D536" s="2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5"/>
    </row>
    <row r="537" spans="1:16" ht="14.25" customHeight="1" x14ac:dyDescent="0.25">
      <c r="A537" s="1"/>
      <c r="B537" s="1"/>
      <c r="C537" s="1"/>
      <c r="D537" s="2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5"/>
    </row>
    <row r="538" spans="1:16" ht="14.25" customHeight="1" x14ac:dyDescent="0.25">
      <c r="A538" s="1"/>
      <c r="B538" s="1"/>
      <c r="C538" s="1"/>
      <c r="D538" s="2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5"/>
    </row>
    <row r="539" spans="1:16" ht="14.25" customHeight="1" x14ac:dyDescent="0.25">
      <c r="A539" s="1"/>
      <c r="B539" s="1"/>
      <c r="C539" s="1"/>
      <c r="D539" s="2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5"/>
    </row>
    <row r="540" spans="1:16" ht="14.25" customHeight="1" x14ac:dyDescent="0.25">
      <c r="A540" s="1"/>
      <c r="B540" s="1"/>
      <c r="C540" s="1"/>
      <c r="D540" s="2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5"/>
    </row>
    <row r="541" spans="1:16" ht="14.25" customHeight="1" x14ac:dyDescent="0.25">
      <c r="A541" s="1"/>
      <c r="B541" s="1"/>
      <c r="C541" s="1"/>
      <c r="D541" s="2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5"/>
    </row>
    <row r="542" spans="1:16" ht="14.25" customHeight="1" x14ac:dyDescent="0.25">
      <c r="A542" s="1"/>
      <c r="B542" s="1"/>
      <c r="C542" s="1"/>
      <c r="D542" s="2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5"/>
    </row>
    <row r="543" spans="1:16" ht="14.25" customHeight="1" x14ac:dyDescent="0.25">
      <c r="A543" s="1"/>
      <c r="B543" s="1"/>
      <c r="C543" s="1"/>
      <c r="D543" s="2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5"/>
    </row>
    <row r="544" spans="1:16" ht="14.25" customHeight="1" x14ac:dyDescent="0.25">
      <c r="A544" s="1"/>
      <c r="B544" s="1"/>
      <c r="C544" s="1"/>
      <c r="D544" s="2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5"/>
    </row>
    <row r="545" spans="1:16" ht="14.25" customHeight="1" x14ac:dyDescent="0.25">
      <c r="A545" s="1"/>
      <c r="B545" s="1"/>
      <c r="C545" s="1"/>
      <c r="D545" s="2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5"/>
    </row>
    <row r="546" spans="1:16" ht="14.25" customHeight="1" x14ac:dyDescent="0.25">
      <c r="A546" s="1"/>
      <c r="B546" s="1"/>
      <c r="C546" s="1"/>
      <c r="D546" s="2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5"/>
    </row>
    <row r="547" spans="1:16" ht="14.25" customHeight="1" x14ac:dyDescent="0.25">
      <c r="A547" s="1"/>
      <c r="B547" s="1"/>
      <c r="C547" s="1"/>
      <c r="D547" s="2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5"/>
    </row>
    <row r="548" spans="1:16" ht="14.25" customHeight="1" x14ac:dyDescent="0.25">
      <c r="A548" s="1"/>
      <c r="B548" s="1"/>
      <c r="C548" s="1"/>
      <c r="D548" s="2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5"/>
    </row>
    <row r="549" spans="1:16" ht="14.25" customHeight="1" x14ac:dyDescent="0.25">
      <c r="A549" s="1"/>
      <c r="B549" s="1"/>
      <c r="C549" s="1"/>
      <c r="D549" s="2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5"/>
    </row>
    <row r="550" spans="1:16" ht="14.25" customHeight="1" x14ac:dyDescent="0.25">
      <c r="A550" s="1"/>
      <c r="B550" s="1"/>
      <c r="C550" s="1"/>
      <c r="D550" s="2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5"/>
    </row>
    <row r="551" spans="1:16" ht="14.25" customHeight="1" x14ac:dyDescent="0.25">
      <c r="A551" s="1"/>
      <c r="B551" s="1"/>
      <c r="C551" s="1"/>
      <c r="D551" s="2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5"/>
    </row>
    <row r="552" spans="1:16" ht="14.25" customHeight="1" x14ac:dyDescent="0.25">
      <c r="A552" s="1"/>
      <c r="B552" s="1"/>
      <c r="C552" s="1"/>
      <c r="D552" s="2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5"/>
    </row>
    <row r="553" spans="1:16" ht="14.25" customHeight="1" x14ac:dyDescent="0.25">
      <c r="A553" s="1"/>
      <c r="B553" s="1"/>
      <c r="C553" s="1"/>
      <c r="D553" s="2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5"/>
    </row>
    <row r="554" spans="1:16" ht="14.25" customHeight="1" x14ac:dyDescent="0.25">
      <c r="A554" s="1"/>
      <c r="B554" s="1"/>
      <c r="C554" s="1"/>
      <c r="D554" s="2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5"/>
    </row>
    <row r="555" spans="1:16" ht="14.25" customHeight="1" x14ac:dyDescent="0.25">
      <c r="A555" s="1"/>
      <c r="B555" s="1"/>
      <c r="C555" s="1"/>
      <c r="D555" s="2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5"/>
    </row>
    <row r="556" spans="1:16" ht="14.25" customHeight="1" x14ac:dyDescent="0.25">
      <c r="A556" s="1"/>
      <c r="B556" s="1"/>
      <c r="C556" s="1"/>
      <c r="D556" s="2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5"/>
    </row>
    <row r="557" spans="1:16" ht="14.25" customHeight="1" x14ac:dyDescent="0.25">
      <c r="A557" s="1"/>
      <c r="B557" s="1"/>
      <c r="C557" s="1"/>
      <c r="D557" s="2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5"/>
    </row>
    <row r="558" spans="1:16" ht="14.25" customHeight="1" x14ac:dyDescent="0.25">
      <c r="A558" s="1"/>
      <c r="B558" s="1"/>
      <c r="C558" s="1"/>
      <c r="D558" s="2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5"/>
    </row>
    <row r="559" spans="1:16" ht="14.25" customHeight="1" x14ac:dyDescent="0.25">
      <c r="A559" s="1"/>
      <c r="B559" s="1"/>
      <c r="C559" s="1"/>
      <c r="D559" s="2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5"/>
    </row>
    <row r="560" spans="1:16" ht="14.25" customHeight="1" x14ac:dyDescent="0.25">
      <c r="A560" s="1"/>
      <c r="B560" s="1"/>
      <c r="C560" s="1"/>
      <c r="D560" s="2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5"/>
    </row>
    <row r="561" spans="1:16" ht="14.25" customHeight="1" x14ac:dyDescent="0.25">
      <c r="A561" s="1"/>
      <c r="B561" s="1"/>
      <c r="C561" s="1"/>
      <c r="D561" s="2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5"/>
    </row>
    <row r="562" spans="1:16" ht="14.25" customHeight="1" x14ac:dyDescent="0.25">
      <c r="A562" s="1"/>
      <c r="B562" s="1"/>
      <c r="C562" s="1"/>
      <c r="D562" s="2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5"/>
    </row>
    <row r="563" spans="1:16" ht="14.25" customHeight="1" x14ac:dyDescent="0.25">
      <c r="A563" s="1"/>
      <c r="B563" s="1"/>
      <c r="C563" s="1"/>
      <c r="D563" s="2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5"/>
    </row>
    <row r="564" spans="1:16" ht="14.25" customHeight="1" x14ac:dyDescent="0.25">
      <c r="A564" s="1"/>
      <c r="B564" s="1"/>
      <c r="C564" s="1"/>
      <c r="D564" s="2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5"/>
    </row>
    <row r="565" spans="1:16" ht="14.25" customHeight="1" x14ac:dyDescent="0.25">
      <c r="A565" s="1"/>
      <c r="B565" s="1"/>
      <c r="C565" s="1"/>
      <c r="D565" s="2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5"/>
    </row>
    <row r="566" spans="1:16" ht="14.25" customHeight="1" x14ac:dyDescent="0.25">
      <c r="A566" s="1"/>
      <c r="B566" s="1"/>
      <c r="C566" s="1"/>
      <c r="D566" s="2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5"/>
    </row>
    <row r="567" spans="1:16" ht="14.25" customHeight="1" x14ac:dyDescent="0.25">
      <c r="A567" s="1"/>
      <c r="B567" s="1"/>
      <c r="C567" s="1"/>
      <c r="D567" s="2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5"/>
    </row>
    <row r="568" spans="1:16" ht="14.25" customHeight="1" x14ac:dyDescent="0.25">
      <c r="A568" s="1"/>
      <c r="B568" s="1"/>
      <c r="C568" s="1"/>
      <c r="D568" s="2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5"/>
    </row>
    <row r="569" spans="1:16" ht="14.25" customHeight="1" x14ac:dyDescent="0.25">
      <c r="A569" s="1"/>
      <c r="B569" s="1"/>
      <c r="C569" s="1"/>
      <c r="D569" s="2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5"/>
    </row>
    <row r="570" spans="1:16" ht="14.25" customHeight="1" x14ac:dyDescent="0.25">
      <c r="A570" s="1"/>
      <c r="B570" s="1"/>
      <c r="C570" s="1"/>
      <c r="D570" s="2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5"/>
    </row>
    <row r="571" spans="1:16" ht="14.25" customHeight="1" x14ac:dyDescent="0.25">
      <c r="A571" s="1"/>
      <c r="B571" s="1"/>
      <c r="C571" s="1"/>
      <c r="D571" s="2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5"/>
    </row>
    <row r="572" spans="1:16" ht="14.25" customHeight="1" x14ac:dyDescent="0.25">
      <c r="A572" s="1"/>
      <c r="B572" s="1"/>
      <c r="C572" s="1"/>
      <c r="D572" s="2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5"/>
    </row>
    <row r="573" spans="1:16" ht="14.25" customHeight="1" x14ac:dyDescent="0.25">
      <c r="A573" s="1"/>
      <c r="B573" s="1"/>
      <c r="C573" s="1"/>
      <c r="D573" s="2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5"/>
    </row>
    <row r="574" spans="1:16" ht="14.25" customHeight="1" x14ac:dyDescent="0.25">
      <c r="A574" s="1"/>
      <c r="B574" s="1"/>
      <c r="C574" s="1"/>
      <c r="D574" s="2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5"/>
    </row>
    <row r="575" spans="1:16" ht="14.25" customHeight="1" x14ac:dyDescent="0.25">
      <c r="A575" s="1"/>
      <c r="B575" s="1"/>
      <c r="C575" s="1"/>
      <c r="D575" s="2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5"/>
    </row>
    <row r="576" spans="1:16" ht="14.25" customHeight="1" x14ac:dyDescent="0.25">
      <c r="A576" s="1"/>
      <c r="B576" s="1"/>
      <c r="C576" s="1"/>
      <c r="D576" s="2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5"/>
    </row>
    <row r="577" spans="1:16" ht="14.25" customHeight="1" x14ac:dyDescent="0.25">
      <c r="A577" s="1"/>
      <c r="B577" s="1"/>
      <c r="C577" s="1"/>
      <c r="D577" s="2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5"/>
    </row>
    <row r="578" spans="1:16" ht="14.25" customHeight="1" x14ac:dyDescent="0.25">
      <c r="A578" s="1"/>
      <c r="B578" s="1"/>
      <c r="C578" s="1"/>
      <c r="D578" s="2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5"/>
    </row>
    <row r="579" spans="1:16" ht="14.25" customHeight="1" x14ac:dyDescent="0.25">
      <c r="A579" s="1"/>
      <c r="B579" s="1"/>
      <c r="C579" s="1"/>
      <c r="D579" s="2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5"/>
    </row>
    <row r="580" spans="1:16" ht="14.25" customHeight="1" x14ac:dyDescent="0.25">
      <c r="A580" s="1"/>
      <c r="B580" s="1"/>
      <c r="C580" s="1"/>
      <c r="D580" s="2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5"/>
    </row>
    <row r="581" spans="1:16" ht="14.25" customHeight="1" x14ac:dyDescent="0.25">
      <c r="A581" s="1"/>
      <c r="B581" s="1"/>
      <c r="C581" s="1"/>
      <c r="D581" s="2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5"/>
    </row>
    <row r="582" spans="1:16" ht="14.25" customHeight="1" x14ac:dyDescent="0.25">
      <c r="A582" s="1"/>
      <c r="B582" s="1"/>
      <c r="C582" s="1"/>
      <c r="D582" s="2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5"/>
    </row>
    <row r="583" spans="1:16" ht="14.25" customHeight="1" x14ac:dyDescent="0.25">
      <c r="A583" s="1"/>
      <c r="B583" s="1"/>
      <c r="C583" s="1"/>
      <c r="D583" s="2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5"/>
    </row>
    <row r="584" spans="1:16" ht="14.25" customHeight="1" x14ac:dyDescent="0.25">
      <c r="A584" s="1"/>
      <c r="B584" s="1"/>
      <c r="C584" s="1"/>
      <c r="D584" s="2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5"/>
    </row>
    <row r="585" spans="1:16" ht="14.25" customHeight="1" x14ac:dyDescent="0.25">
      <c r="A585" s="1"/>
      <c r="B585" s="1"/>
      <c r="C585" s="1"/>
      <c r="D585" s="2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5"/>
    </row>
    <row r="586" spans="1:16" ht="14.25" customHeight="1" x14ac:dyDescent="0.25">
      <c r="A586" s="1"/>
      <c r="B586" s="1"/>
      <c r="C586" s="1"/>
      <c r="D586" s="2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5"/>
    </row>
    <row r="587" spans="1:16" ht="14.25" customHeight="1" x14ac:dyDescent="0.25">
      <c r="A587" s="1"/>
      <c r="B587" s="1"/>
      <c r="C587" s="1"/>
      <c r="D587" s="2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5"/>
    </row>
    <row r="588" spans="1:16" ht="14.25" customHeight="1" x14ac:dyDescent="0.25">
      <c r="A588" s="1"/>
      <c r="B588" s="1"/>
      <c r="C588" s="1"/>
      <c r="D588" s="2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5"/>
    </row>
    <row r="589" spans="1:16" ht="14.25" customHeight="1" x14ac:dyDescent="0.25">
      <c r="A589" s="1"/>
      <c r="B589" s="1"/>
      <c r="C589" s="1"/>
      <c r="D589" s="2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5"/>
    </row>
    <row r="590" spans="1:16" ht="14.25" customHeight="1" x14ac:dyDescent="0.25">
      <c r="A590" s="1"/>
      <c r="B590" s="1"/>
      <c r="C590" s="1"/>
      <c r="D590" s="2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5"/>
    </row>
    <row r="591" spans="1:16" ht="14.25" customHeight="1" x14ac:dyDescent="0.25">
      <c r="A591" s="1"/>
      <c r="B591" s="1"/>
      <c r="C591" s="1"/>
      <c r="D591" s="2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5"/>
    </row>
    <row r="592" spans="1:16" ht="14.25" customHeight="1" x14ac:dyDescent="0.25">
      <c r="A592" s="1"/>
      <c r="B592" s="1"/>
      <c r="C592" s="1"/>
      <c r="D592" s="2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5"/>
    </row>
    <row r="593" spans="1:16" ht="14.25" customHeight="1" x14ac:dyDescent="0.25">
      <c r="A593" s="1"/>
      <c r="B593" s="1"/>
      <c r="C593" s="1"/>
      <c r="D593" s="2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5"/>
    </row>
    <row r="594" spans="1:16" ht="14.25" customHeight="1" x14ac:dyDescent="0.25">
      <c r="A594" s="1"/>
      <c r="B594" s="1"/>
      <c r="C594" s="1"/>
      <c r="D594" s="2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5"/>
    </row>
    <row r="595" spans="1:16" ht="14.25" customHeight="1" x14ac:dyDescent="0.25">
      <c r="A595" s="1"/>
      <c r="B595" s="1"/>
      <c r="C595" s="1"/>
      <c r="D595" s="2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5"/>
    </row>
    <row r="596" spans="1:16" ht="14.25" customHeight="1" x14ac:dyDescent="0.25">
      <c r="A596" s="1"/>
      <c r="B596" s="1"/>
      <c r="C596" s="1"/>
      <c r="D596" s="2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5"/>
    </row>
    <row r="597" spans="1:16" ht="14.25" customHeight="1" x14ac:dyDescent="0.25">
      <c r="A597" s="1"/>
      <c r="B597" s="1"/>
      <c r="C597" s="1"/>
      <c r="D597" s="2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5"/>
    </row>
    <row r="598" spans="1:16" ht="14.25" customHeight="1" x14ac:dyDescent="0.25">
      <c r="A598" s="1"/>
      <c r="B598" s="1"/>
      <c r="C598" s="1"/>
      <c r="D598" s="2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5"/>
    </row>
    <row r="599" spans="1:16" ht="14.25" customHeight="1" x14ac:dyDescent="0.25">
      <c r="A599" s="1"/>
      <c r="B599" s="1"/>
      <c r="C599" s="1"/>
      <c r="D599" s="2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5"/>
    </row>
    <row r="600" spans="1:16" ht="14.25" customHeight="1" x14ac:dyDescent="0.25">
      <c r="A600" s="1"/>
      <c r="B600" s="1"/>
      <c r="C600" s="1"/>
      <c r="D600" s="2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5"/>
    </row>
    <row r="601" spans="1:16" ht="14.25" customHeight="1" x14ac:dyDescent="0.25">
      <c r="A601" s="1"/>
      <c r="B601" s="1"/>
      <c r="C601" s="1"/>
      <c r="D601" s="2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5"/>
    </row>
    <row r="602" spans="1:16" ht="14.25" customHeight="1" x14ac:dyDescent="0.25">
      <c r="A602" s="1"/>
      <c r="B602" s="1"/>
      <c r="C602" s="1"/>
      <c r="D602" s="2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5"/>
    </row>
    <row r="603" spans="1:16" ht="14.25" customHeight="1" x14ac:dyDescent="0.25">
      <c r="A603" s="1"/>
      <c r="B603" s="1"/>
      <c r="C603" s="1"/>
      <c r="D603" s="2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5"/>
    </row>
    <row r="604" spans="1:16" ht="14.25" customHeight="1" x14ac:dyDescent="0.25">
      <c r="A604" s="1"/>
      <c r="B604" s="1"/>
      <c r="C604" s="1"/>
      <c r="D604" s="2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5"/>
    </row>
    <row r="605" spans="1:16" ht="14.25" customHeight="1" x14ac:dyDescent="0.25">
      <c r="A605" s="1"/>
      <c r="B605" s="1"/>
      <c r="C605" s="1"/>
      <c r="D605" s="2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5"/>
    </row>
    <row r="606" spans="1:16" ht="14.25" customHeight="1" x14ac:dyDescent="0.25">
      <c r="A606" s="1"/>
      <c r="B606" s="1"/>
      <c r="C606" s="1"/>
      <c r="D606" s="2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5"/>
    </row>
    <row r="607" spans="1:16" ht="14.25" customHeight="1" x14ac:dyDescent="0.25">
      <c r="A607" s="1"/>
      <c r="B607" s="1"/>
      <c r="C607" s="1"/>
      <c r="D607" s="2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5"/>
    </row>
    <row r="608" spans="1:16" ht="14.25" customHeight="1" x14ac:dyDescent="0.25">
      <c r="A608" s="1"/>
      <c r="B608" s="1"/>
      <c r="C608" s="1"/>
      <c r="D608" s="2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5"/>
    </row>
    <row r="609" spans="1:16" ht="14.25" customHeight="1" x14ac:dyDescent="0.25">
      <c r="A609" s="1"/>
      <c r="B609" s="1"/>
      <c r="C609" s="1"/>
      <c r="D609" s="2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5"/>
    </row>
    <row r="610" spans="1:16" ht="14.25" customHeight="1" x14ac:dyDescent="0.25">
      <c r="A610" s="1"/>
      <c r="B610" s="1"/>
      <c r="C610" s="1"/>
      <c r="D610" s="2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5"/>
    </row>
    <row r="611" spans="1:16" ht="14.25" customHeight="1" x14ac:dyDescent="0.25">
      <c r="A611" s="1"/>
      <c r="B611" s="1"/>
      <c r="C611" s="1"/>
      <c r="D611" s="2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5"/>
    </row>
    <row r="612" spans="1:16" ht="14.25" customHeight="1" x14ac:dyDescent="0.25">
      <c r="A612" s="1"/>
      <c r="B612" s="1"/>
      <c r="C612" s="1"/>
      <c r="D612" s="2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5"/>
    </row>
    <row r="613" spans="1:16" ht="14.25" customHeight="1" x14ac:dyDescent="0.25">
      <c r="A613" s="1"/>
      <c r="B613" s="1"/>
      <c r="C613" s="1"/>
      <c r="D613" s="2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5"/>
    </row>
    <row r="614" spans="1:16" ht="14.25" customHeight="1" x14ac:dyDescent="0.25">
      <c r="A614" s="1"/>
      <c r="B614" s="1"/>
      <c r="C614" s="1"/>
      <c r="D614" s="2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5"/>
    </row>
    <row r="615" spans="1:16" ht="14.25" customHeight="1" x14ac:dyDescent="0.25">
      <c r="A615" s="1"/>
      <c r="B615" s="1"/>
      <c r="C615" s="1"/>
      <c r="D615" s="2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5"/>
    </row>
    <row r="616" spans="1:16" ht="14.25" customHeight="1" x14ac:dyDescent="0.25">
      <c r="A616" s="1"/>
      <c r="B616" s="1"/>
      <c r="C616" s="1"/>
      <c r="D616" s="2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5"/>
    </row>
    <row r="617" spans="1:16" ht="14.25" customHeight="1" x14ac:dyDescent="0.25">
      <c r="A617" s="1"/>
      <c r="B617" s="1"/>
      <c r="C617" s="1"/>
      <c r="D617" s="2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5"/>
    </row>
    <row r="618" spans="1:16" ht="14.25" customHeight="1" x14ac:dyDescent="0.25">
      <c r="A618" s="1"/>
      <c r="B618" s="1"/>
      <c r="C618" s="1"/>
      <c r="D618" s="2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5"/>
    </row>
    <row r="619" spans="1:16" ht="14.25" customHeight="1" x14ac:dyDescent="0.25">
      <c r="A619" s="1"/>
      <c r="B619" s="1"/>
      <c r="C619" s="1"/>
      <c r="D619" s="2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5"/>
    </row>
    <row r="620" spans="1:16" ht="14.25" customHeight="1" x14ac:dyDescent="0.25">
      <c r="A620" s="1"/>
      <c r="B620" s="1"/>
      <c r="C620" s="1"/>
      <c r="D620" s="2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5"/>
    </row>
    <row r="621" spans="1:16" ht="14.25" customHeight="1" x14ac:dyDescent="0.25">
      <c r="A621" s="1"/>
      <c r="B621" s="1"/>
      <c r="C621" s="1"/>
      <c r="D621" s="2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5"/>
    </row>
    <row r="622" spans="1:16" ht="14.25" customHeight="1" x14ac:dyDescent="0.25">
      <c r="A622" s="1"/>
      <c r="B622" s="1"/>
      <c r="C622" s="1"/>
      <c r="D622" s="2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5"/>
    </row>
    <row r="623" spans="1:16" ht="14.25" customHeight="1" x14ac:dyDescent="0.25">
      <c r="A623" s="1"/>
      <c r="B623" s="1"/>
      <c r="C623" s="1"/>
      <c r="D623" s="2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5"/>
    </row>
    <row r="624" spans="1:16" ht="14.25" customHeight="1" x14ac:dyDescent="0.25">
      <c r="A624" s="1"/>
      <c r="B624" s="1"/>
      <c r="C624" s="1"/>
      <c r="D624" s="2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5"/>
    </row>
    <row r="625" spans="1:16" ht="14.25" customHeight="1" x14ac:dyDescent="0.25">
      <c r="A625" s="1"/>
      <c r="B625" s="1"/>
      <c r="C625" s="1"/>
      <c r="D625" s="2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5"/>
    </row>
    <row r="626" spans="1:16" ht="14.25" customHeight="1" x14ac:dyDescent="0.25">
      <c r="A626" s="1"/>
      <c r="B626" s="1"/>
      <c r="C626" s="1"/>
      <c r="D626" s="2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5"/>
    </row>
    <row r="627" spans="1:16" ht="14.25" customHeight="1" x14ac:dyDescent="0.25">
      <c r="A627" s="1"/>
      <c r="B627" s="1"/>
      <c r="C627" s="1"/>
      <c r="D627" s="2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5"/>
    </row>
    <row r="628" spans="1:16" ht="14.25" customHeight="1" x14ac:dyDescent="0.25">
      <c r="A628" s="1"/>
      <c r="B628" s="1"/>
      <c r="C628" s="1"/>
      <c r="D628" s="2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5"/>
    </row>
    <row r="629" spans="1:16" ht="14.25" customHeight="1" x14ac:dyDescent="0.25">
      <c r="A629" s="1"/>
      <c r="B629" s="1"/>
      <c r="C629" s="1"/>
      <c r="D629" s="2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5"/>
    </row>
    <row r="630" spans="1:16" ht="14.25" customHeight="1" x14ac:dyDescent="0.25">
      <c r="A630" s="1"/>
      <c r="B630" s="1"/>
      <c r="C630" s="1"/>
      <c r="D630" s="2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5"/>
    </row>
    <row r="631" spans="1:16" ht="14.25" customHeight="1" x14ac:dyDescent="0.25">
      <c r="A631" s="1"/>
      <c r="B631" s="1"/>
      <c r="C631" s="1"/>
      <c r="D631" s="2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5"/>
    </row>
    <row r="632" spans="1:16" ht="14.25" customHeight="1" x14ac:dyDescent="0.25">
      <c r="A632" s="1"/>
      <c r="B632" s="1"/>
      <c r="C632" s="1"/>
      <c r="D632" s="2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5"/>
    </row>
    <row r="633" spans="1:16" ht="14.25" customHeight="1" x14ac:dyDescent="0.25">
      <c r="A633" s="1"/>
      <c r="B633" s="1"/>
      <c r="C633" s="1"/>
      <c r="D633" s="2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5"/>
    </row>
    <row r="634" spans="1:16" ht="14.25" customHeight="1" x14ac:dyDescent="0.25">
      <c r="A634" s="1"/>
      <c r="B634" s="1"/>
      <c r="C634" s="1"/>
      <c r="D634" s="2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5"/>
    </row>
    <row r="635" spans="1:16" ht="14.25" customHeight="1" x14ac:dyDescent="0.25">
      <c r="A635" s="1"/>
      <c r="B635" s="1"/>
      <c r="C635" s="1"/>
      <c r="D635" s="2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5"/>
    </row>
    <row r="636" spans="1:16" ht="14.25" customHeight="1" x14ac:dyDescent="0.25">
      <c r="A636" s="1"/>
      <c r="B636" s="1"/>
      <c r="C636" s="1"/>
      <c r="D636" s="2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5"/>
    </row>
    <row r="637" spans="1:16" ht="14.25" customHeight="1" x14ac:dyDescent="0.25">
      <c r="A637" s="1"/>
      <c r="B637" s="1"/>
      <c r="C637" s="1"/>
      <c r="D637" s="2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5"/>
    </row>
    <row r="638" spans="1:16" ht="14.25" customHeight="1" x14ac:dyDescent="0.25">
      <c r="A638" s="1"/>
      <c r="B638" s="1"/>
      <c r="C638" s="1"/>
      <c r="D638" s="2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5"/>
    </row>
    <row r="639" spans="1:16" ht="14.25" customHeight="1" x14ac:dyDescent="0.25">
      <c r="A639" s="1"/>
      <c r="B639" s="1"/>
      <c r="C639" s="1"/>
      <c r="D639" s="2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5"/>
    </row>
    <row r="640" spans="1:16" ht="14.25" customHeight="1" x14ac:dyDescent="0.25">
      <c r="A640" s="1"/>
      <c r="B640" s="1"/>
      <c r="C640" s="1"/>
      <c r="D640" s="2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5"/>
    </row>
    <row r="641" spans="1:16" ht="14.25" customHeight="1" x14ac:dyDescent="0.25">
      <c r="A641" s="1"/>
      <c r="B641" s="1"/>
      <c r="C641" s="1"/>
      <c r="D641" s="2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5"/>
    </row>
    <row r="642" spans="1:16" ht="14.25" customHeight="1" x14ac:dyDescent="0.25">
      <c r="A642" s="1"/>
      <c r="B642" s="1"/>
      <c r="C642" s="1"/>
      <c r="D642" s="2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5"/>
    </row>
    <row r="643" spans="1:16" ht="14.25" customHeight="1" x14ac:dyDescent="0.25">
      <c r="A643" s="1"/>
      <c r="B643" s="1"/>
      <c r="C643" s="1"/>
      <c r="D643" s="2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5"/>
    </row>
    <row r="644" spans="1:16" ht="14.25" customHeight="1" x14ac:dyDescent="0.25">
      <c r="A644" s="1"/>
      <c r="B644" s="1"/>
      <c r="C644" s="1"/>
      <c r="D644" s="2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5"/>
    </row>
    <row r="645" spans="1:16" ht="14.25" customHeight="1" x14ac:dyDescent="0.25">
      <c r="A645" s="1"/>
      <c r="B645" s="1"/>
      <c r="C645" s="1"/>
      <c r="D645" s="2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5"/>
    </row>
    <row r="646" spans="1:16" ht="14.25" customHeight="1" x14ac:dyDescent="0.25">
      <c r="A646" s="1"/>
      <c r="B646" s="1"/>
      <c r="C646" s="1"/>
      <c r="D646" s="2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5"/>
    </row>
    <row r="647" spans="1:16" ht="14.25" customHeight="1" x14ac:dyDescent="0.25">
      <c r="A647" s="1"/>
      <c r="B647" s="1"/>
      <c r="C647" s="1"/>
      <c r="D647" s="2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5"/>
    </row>
    <row r="648" spans="1:16" ht="14.25" customHeight="1" x14ac:dyDescent="0.25">
      <c r="A648" s="1"/>
      <c r="B648" s="1"/>
      <c r="C648" s="1"/>
      <c r="D648" s="2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5"/>
    </row>
    <row r="649" spans="1:16" ht="14.25" customHeight="1" x14ac:dyDescent="0.25">
      <c r="A649" s="1"/>
      <c r="B649" s="1"/>
      <c r="C649" s="1"/>
      <c r="D649" s="2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5"/>
    </row>
    <row r="650" spans="1:16" ht="14.25" customHeight="1" x14ac:dyDescent="0.25">
      <c r="A650" s="1"/>
      <c r="B650" s="1"/>
      <c r="C650" s="1"/>
      <c r="D650" s="2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5"/>
    </row>
    <row r="651" spans="1:16" ht="14.25" customHeight="1" x14ac:dyDescent="0.25">
      <c r="A651" s="1"/>
      <c r="B651" s="1"/>
      <c r="C651" s="1"/>
      <c r="D651" s="2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5"/>
    </row>
    <row r="652" spans="1:16" ht="14.25" customHeight="1" x14ac:dyDescent="0.25">
      <c r="A652" s="1"/>
      <c r="B652" s="1"/>
      <c r="C652" s="1"/>
      <c r="D652" s="2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5"/>
    </row>
    <row r="653" spans="1:16" ht="14.25" customHeight="1" x14ac:dyDescent="0.25">
      <c r="A653" s="1"/>
      <c r="B653" s="1"/>
      <c r="C653" s="1"/>
      <c r="D653" s="2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5"/>
    </row>
    <row r="654" spans="1:16" ht="14.25" customHeight="1" x14ac:dyDescent="0.25">
      <c r="A654" s="1"/>
      <c r="B654" s="1"/>
      <c r="C654" s="1"/>
      <c r="D654" s="2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5"/>
    </row>
    <row r="655" spans="1:16" ht="14.25" customHeight="1" x14ac:dyDescent="0.25">
      <c r="A655" s="1"/>
      <c r="B655" s="1"/>
      <c r="C655" s="1"/>
      <c r="D655" s="2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5"/>
    </row>
    <row r="656" spans="1:16" ht="14.25" customHeight="1" x14ac:dyDescent="0.25">
      <c r="A656" s="1"/>
      <c r="B656" s="1"/>
      <c r="C656" s="1"/>
      <c r="D656" s="2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5"/>
    </row>
    <row r="657" spans="1:16" ht="14.25" customHeight="1" x14ac:dyDescent="0.25">
      <c r="A657" s="1"/>
      <c r="B657" s="1"/>
      <c r="C657" s="1"/>
      <c r="D657" s="2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5"/>
    </row>
    <row r="658" spans="1:16" ht="14.25" customHeight="1" x14ac:dyDescent="0.25">
      <c r="A658" s="1"/>
      <c r="B658" s="1"/>
      <c r="C658" s="1"/>
      <c r="D658" s="2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5"/>
    </row>
    <row r="659" spans="1:16" ht="14.25" customHeight="1" x14ac:dyDescent="0.25">
      <c r="A659" s="1"/>
      <c r="B659" s="1"/>
      <c r="C659" s="1"/>
      <c r="D659" s="2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5"/>
    </row>
    <row r="660" spans="1:16" ht="14.25" customHeight="1" x14ac:dyDescent="0.25">
      <c r="A660" s="1"/>
      <c r="B660" s="1"/>
      <c r="C660" s="1"/>
      <c r="D660" s="2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5"/>
    </row>
    <row r="661" spans="1:16" ht="14.25" customHeight="1" x14ac:dyDescent="0.25">
      <c r="A661" s="1"/>
      <c r="B661" s="1"/>
      <c r="C661" s="1"/>
      <c r="D661" s="2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5"/>
    </row>
    <row r="662" spans="1:16" ht="14.25" customHeight="1" x14ac:dyDescent="0.25">
      <c r="A662" s="1"/>
      <c r="B662" s="1"/>
      <c r="C662" s="1"/>
      <c r="D662" s="2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5"/>
    </row>
    <row r="663" spans="1:16" ht="14.25" customHeight="1" x14ac:dyDescent="0.25">
      <c r="A663" s="1"/>
      <c r="B663" s="1"/>
      <c r="C663" s="1"/>
      <c r="D663" s="2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5"/>
    </row>
    <row r="664" spans="1:16" ht="14.25" customHeight="1" x14ac:dyDescent="0.25">
      <c r="A664" s="1"/>
      <c r="B664" s="1"/>
      <c r="C664" s="1"/>
      <c r="D664" s="2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5"/>
    </row>
    <row r="665" spans="1:16" ht="14.25" customHeight="1" x14ac:dyDescent="0.25">
      <c r="A665" s="1"/>
      <c r="B665" s="1"/>
      <c r="C665" s="1"/>
      <c r="D665" s="2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5"/>
    </row>
    <row r="666" spans="1:16" ht="14.25" customHeight="1" x14ac:dyDescent="0.25">
      <c r="A666" s="1"/>
      <c r="B666" s="1"/>
      <c r="C666" s="1"/>
      <c r="D666" s="2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5"/>
    </row>
    <row r="667" spans="1:16" ht="14.25" customHeight="1" x14ac:dyDescent="0.25">
      <c r="A667" s="1"/>
      <c r="B667" s="1"/>
      <c r="C667" s="1"/>
      <c r="D667" s="2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5"/>
    </row>
    <row r="668" spans="1:16" ht="14.25" customHeight="1" x14ac:dyDescent="0.25">
      <c r="A668" s="1"/>
      <c r="B668" s="1"/>
      <c r="C668" s="1"/>
      <c r="D668" s="2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5"/>
    </row>
    <row r="669" spans="1:16" ht="14.25" customHeight="1" x14ac:dyDescent="0.25">
      <c r="A669" s="1"/>
      <c r="B669" s="1"/>
      <c r="C669" s="1"/>
      <c r="D669" s="2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5"/>
    </row>
    <row r="670" spans="1:16" ht="14.25" customHeight="1" x14ac:dyDescent="0.25">
      <c r="A670" s="1"/>
      <c r="B670" s="1"/>
      <c r="C670" s="1"/>
      <c r="D670" s="2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5"/>
    </row>
    <row r="671" spans="1:16" ht="14.25" customHeight="1" x14ac:dyDescent="0.25">
      <c r="A671" s="1"/>
      <c r="B671" s="1"/>
      <c r="C671" s="1"/>
      <c r="D671" s="2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5"/>
    </row>
    <row r="672" spans="1:16" ht="14.25" customHeight="1" x14ac:dyDescent="0.25">
      <c r="A672" s="1"/>
      <c r="B672" s="1"/>
      <c r="C672" s="1"/>
      <c r="D672" s="2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5"/>
    </row>
    <row r="673" spans="1:16" ht="14.25" customHeight="1" x14ac:dyDescent="0.25">
      <c r="A673" s="1"/>
      <c r="B673" s="1"/>
      <c r="C673" s="1"/>
      <c r="D673" s="2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5"/>
    </row>
    <row r="674" spans="1:16" ht="14.25" customHeight="1" x14ac:dyDescent="0.25">
      <c r="A674" s="1"/>
      <c r="B674" s="1"/>
      <c r="C674" s="1"/>
      <c r="D674" s="2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5"/>
    </row>
    <row r="675" spans="1:16" ht="14.25" customHeight="1" x14ac:dyDescent="0.25">
      <c r="A675" s="1"/>
      <c r="B675" s="1"/>
      <c r="C675" s="1"/>
      <c r="D675" s="2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5"/>
    </row>
    <row r="676" spans="1:16" ht="14.25" customHeight="1" x14ac:dyDescent="0.25">
      <c r="A676" s="1"/>
      <c r="B676" s="1"/>
      <c r="C676" s="1"/>
      <c r="D676" s="2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5"/>
    </row>
    <row r="677" spans="1:16" ht="14.25" customHeight="1" x14ac:dyDescent="0.25">
      <c r="A677" s="1"/>
      <c r="B677" s="1"/>
      <c r="C677" s="1"/>
      <c r="D677" s="2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5"/>
    </row>
    <row r="678" spans="1:16" ht="14.25" customHeight="1" x14ac:dyDescent="0.25">
      <c r="A678" s="1"/>
      <c r="B678" s="1"/>
      <c r="C678" s="1"/>
      <c r="D678" s="2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5"/>
    </row>
    <row r="679" spans="1:16" ht="14.25" customHeight="1" x14ac:dyDescent="0.25">
      <c r="A679" s="1"/>
      <c r="B679" s="1"/>
      <c r="C679" s="1"/>
      <c r="D679" s="2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5"/>
    </row>
    <row r="680" spans="1:16" ht="14.25" customHeight="1" x14ac:dyDescent="0.25">
      <c r="A680" s="1"/>
      <c r="B680" s="1"/>
      <c r="C680" s="1"/>
      <c r="D680" s="2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5"/>
    </row>
    <row r="681" spans="1:16" ht="14.25" customHeight="1" x14ac:dyDescent="0.25">
      <c r="A681" s="1"/>
      <c r="B681" s="1"/>
      <c r="C681" s="1"/>
      <c r="D681" s="2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5"/>
    </row>
    <row r="682" spans="1:16" ht="14.25" customHeight="1" x14ac:dyDescent="0.25">
      <c r="A682" s="1"/>
      <c r="B682" s="1"/>
      <c r="C682" s="1"/>
      <c r="D682" s="2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5"/>
    </row>
    <row r="683" spans="1:16" ht="14.25" customHeight="1" x14ac:dyDescent="0.25">
      <c r="A683" s="1"/>
      <c r="B683" s="1"/>
      <c r="C683" s="1"/>
      <c r="D683" s="2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5"/>
    </row>
    <row r="684" spans="1:16" ht="14.25" customHeight="1" x14ac:dyDescent="0.25">
      <c r="A684" s="1"/>
      <c r="B684" s="1"/>
      <c r="C684" s="1"/>
      <c r="D684" s="2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5"/>
    </row>
    <row r="685" spans="1:16" ht="14.25" customHeight="1" x14ac:dyDescent="0.25">
      <c r="A685" s="1"/>
      <c r="B685" s="1"/>
      <c r="C685" s="1"/>
      <c r="D685" s="2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5"/>
    </row>
    <row r="686" spans="1:16" ht="14.25" customHeight="1" x14ac:dyDescent="0.25">
      <c r="A686" s="1"/>
      <c r="B686" s="1"/>
      <c r="C686" s="1"/>
      <c r="D686" s="2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5"/>
    </row>
    <row r="687" spans="1:16" ht="14.25" customHeight="1" x14ac:dyDescent="0.25">
      <c r="A687" s="1"/>
      <c r="B687" s="1"/>
      <c r="C687" s="1"/>
      <c r="D687" s="2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5"/>
    </row>
    <row r="688" spans="1:16" ht="14.25" customHeight="1" x14ac:dyDescent="0.25">
      <c r="A688" s="1"/>
      <c r="B688" s="1"/>
      <c r="C688" s="1"/>
      <c r="D688" s="2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5"/>
    </row>
    <row r="689" spans="1:16" ht="14.25" customHeight="1" x14ac:dyDescent="0.25">
      <c r="A689" s="1"/>
      <c r="B689" s="1"/>
      <c r="C689" s="1"/>
      <c r="D689" s="2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5"/>
    </row>
    <row r="690" spans="1:16" ht="14.25" customHeight="1" x14ac:dyDescent="0.25">
      <c r="A690" s="1"/>
      <c r="B690" s="1"/>
      <c r="C690" s="1"/>
      <c r="D690" s="2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5"/>
    </row>
    <row r="691" spans="1:16" ht="14.25" customHeight="1" x14ac:dyDescent="0.25">
      <c r="A691" s="1"/>
      <c r="B691" s="1"/>
      <c r="C691" s="1"/>
      <c r="D691" s="2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5"/>
    </row>
    <row r="692" spans="1:16" ht="14.25" customHeight="1" x14ac:dyDescent="0.25">
      <c r="A692" s="1"/>
      <c r="B692" s="1"/>
      <c r="C692" s="1"/>
      <c r="D692" s="2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5"/>
    </row>
    <row r="693" spans="1:16" ht="14.25" customHeight="1" x14ac:dyDescent="0.25">
      <c r="A693" s="1"/>
      <c r="B693" s="1"/>
      <c r="C693" s="1"/>
      <c r="D693" s="2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5"/>
    </row>
    <row r="694" spans="1:16" ht="14.25" customHeight="1" x14ac:dyDescent="0.25">
      <c r="A694" s="1"/>
      <c r="B694" s="1"/>
      <c r="C694" s="1"/>
      <c r="D694" s="2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5"/>
    </row>
    <row r="695" spans="1:16" ht="14.25" customHeight="1" x14ac:dyDescent="0.25">
      <c r="A695" s="1"/>
      <c r="B695" s="1"/>
      <c r="C695" s="1"/>
      <c r="D695" s="2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5"/>
    </row>
    <row r="696" spans="1:16" ht="14.25" customHeight="1" x14ac:dyDescent="0.25">
      <c r="A696" s="1"/>
      <c r="B696" s="1"/>
      <c r="C696" s="1"/>
      <c r="D696" s="2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5"/>
    </row>
    <row r="697" spans="1:16" ht="14.25" customHeight="1" x14ac:dyDescent="0.25">
      <c r="A697" s="1"/>
      <c r="B697" s="1"/>
      <c r="C697" s="1"/>
      <c r="D697" s="2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5"/>
    </row>
    <row r="698" spans="1:16" ht="14.25" customHeight="1" x14ac:dyDescent="0.25">
      <c r="A698" s="1"/>
      <c r="B698" s="1"/>
      <c r="C698" s="1"/>
      <c r="D698" s="2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5"/>
    </row>
    <row r="699" spans="1:16" ht="14.25" customHeight="1" x14ac:dyDescent="0.25">
      <c r="A699" s="1"/>
      <c r="B699" s="1"/>
      <c r="C699" s="1"/>
      <c r="D699" s="2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5"/>
    </row>
    <row r="700" spans="1:16" ht="14.25" customHeight="1" x14ac:dyDescent="0.25">
      <c r="A700" s="1"/>
      <c r="B700" s="1"/>
      <c r="C700" s="1"/>
      <c r="D700" s="2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5"/>
    </row>
    <row r="701" spans="1:16" ht="14.25" customHeight="1" x14ac:dyDescent="0.25">
      <c r="A701" s="1"/>
      <c r="B701" s="1"/>
      <c r="C701" s="1"/>
      <c r="D701" s="2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5"/>
    </row>
    <row r="702" spans="1:16" ht="14.25" customHeight="1" x14ac:dyDescent="0.25">
      <c r="A702" s="1"/>
      <c r="B702" s="1"/>
      <c r="C702" s="1"/>
      <c r="D702" s="2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5"/>
    </row>
    <row r="703" spans="1:16" ht="14.25" customHeight="1" x14ac:dyDescent="0.25">
      <c r="A703" s="1"/>
      <c r="B703" s="1"/>
      <c r="C703" s="1"/>
      <c r="D703" s="2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5"/>
    </row>
    <row r="704" spans="1:16" ht="14.25" customHeight="1" x14ac:dyDescent="0.25">
      <c r="A704" s="1"/>
      <c r="B704" s="1"/>
      <c r="C704" s="1"/>
      <c r="D704" s="2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5"/>
    </row>
    <row r="705" spans="1:16" ht="14.25" customHeight="1" x14ac:dyDescent="0.25">
      <c r="A705" s="1"/>
      <c r="B705" s="1"/>
      <c r="C705" s="1"/>
      <c r="D705" s="2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5"/>
    </row>
    <row r="706" spans="1:16" ht="14.25" customHeight="1" x14ac:dyDescent="0.25">
      <c r="A706" s="1"/>
      <c r="B706" s="1"/>
      <c r="C706" s="1"/>
      <c r="D706" s="2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5"/>
    </row>
    <row r="707" spans="1:16" ht="14.25" customHeight="1" x14ac:dyDescent="0.25">
      <c r="A707" s="1"/>
      <c r="B707" s="1"/>
      <c r="C707" s="1"/>
      <c r="D707" s="2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5"/>
    </row>
    <row r="708" spans="1:16" ht="14.25" customHeight="1" x14ac:dyDescent="0.25">
      <c r="A708" s="1"/>
      <c r="B708" s="1"/>
      <c r="C708" s="1"/>
      <c r="D708" s="2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5"/>
    </row>
    <row r="709" spans="1:16" ht="14.25" customHeight="1" x14ac:dyDescent="0.25">
      <c r="A709" s="1"/>
      <c r="B709" s="1"/>
      <c r="C709" s="1"/>
      <c r="D709" s="2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5"/>
    </row>
    <row r="710" spans="1:16" ht="14.25" customHeight="1" x14ac:dyDescent="0.25">
      <c r="A710" s="1"/>
      <c r="B710" s="1"/>
      <c r="C710" s="1"/>
      <c r="D710" s="2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5"/>
    </row>
    <row r="711" spans="1:16" ht="14.25" customHeight="1" x14ac:dyDescent="0.25">
      <c r="A711" s="1"/>
      <c r="B711" s="1"/>
      <c r="C711" s="1"/>
      <c r="D711" s="2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5"/>
    </row>
    <row r="712" spans="1:16" ht="14.25" customHeight="1" x14ac:dyDescent="0.25">
      <c r="A712" s="1"/>
      <c r="B712" s="1"/>
      <c r="C712" s="1"/>
      <c r="D712" s="2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5"/>
    </row>
    <row r="713" spans="1:16" ht="14.25" customHeight="1" x14ac:dyDescent="0.25">
      <c r="A713" s="1"/>
      <c r="B713" s="1"/>
      <c r="C713" s="1"/>
      <c r="D713" s="2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5"/>
    </row>
    <row r="714" spans="1:16" ht="14.25" customHeight="1" x14ac:dyDescent="0.25">
      <c r="A714" s="1"/>
      <c r="B714" s="1"/>
      <c r="C714" s="1"/>
      <c r="D714" s="2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5"/>
    </row>
    <row r="715" spans="1:16" ht="14.25" customHeight="1" x14ac:dyDescent="0.25">
      <c r="A715" s="1"/>
      <c r="B715" s="1"/>
      <c r="C715" s="1"/>
      <c r="D715" s="2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5"/>
    </row>
    <row r="716" spans="1:16" ht="14.25" customHeight="1" x14ac:dyDescent="0.25">
      <c r="A716" s="1"/>
      <c r="B716" s="1"/>
      <c r="C716" s="1"/>
      <c r="D716" s="2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5"/>
    </row>
    <row r="717" spans="1:16" ht="14.25" customHeight="1" x14ac:dyDescent="0.25">
      <c r="A717" s="1"/>
      <c r="B717" s="1"/>
      <c r="C717" s="1"/>
      <c r="D717" s="2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5"/>
    </row>
    <row r="718" spans="1:16" ht="14.25" customHeight="1" x14ac:dyDescent="0.25">
      <c r="A718" s="1"/>
      <c r="B718" s="1"/>
      <c r="C718" s="1"/>
      <c r="D718" s="2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5"/>
    </row>
    <row r="719" spans="1:16" ht="14.25" customHeight="1" x14ac:dyDescent="0.25">
      <c r="A719" s="1"/>
      <c r="B719" s="1"/>
      <c r="C719" s="1"/>
      <c r="D719" s="2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5"/>
    </row>
    <row r="720" spans="1:16" ht="14.25" customHeight="1" x14ac:dyDescent="0.25">
      <c r="A720" s="1"/>
      <c r="B720" s="1"/>
      <c r="C720" s="1"/>
      <c r="D720" s="2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5"/>
    </row>
    <row r="721" spans="1:16" ht="14.25" customHeight="1" x14ac:dyDescent="0.25">
      <c r="A721" s="1"/>
      <c r="B721" s="1"/>
      <c r="C721" s="1"/>
      <c r="D721" s="2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5"/>
    </row>
    <row r="722" spans="1:16" ht="14.25" customHeight="1" x14ac:dyDescent="0.25">
      <c r="A722" s="1"/>
      <c r="B722" s="1"/>
      <c r="C722" s="1"/>
      <c r="D722" s="2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5"/>
    </row>
    <row r="723" spans="1:16" ht="14.25" customHeight="1" x14ac:dyDescent="0.25">
      <c r="A723" s="1"/>
      <c r="B723" s="1"/>
      <c r="C723" s="1"/>
      <c r="D723" s="2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5"/>
    </row>
    <row r="724" spans="1:16" ht="14.25" customHeight="1" x14ac:dyDescent="0.25">
      <c r="A724" s="1"/>
      <c r="B724" s="1"/>
      <c r="C724" s="1"/>
      <c r="D724" s="2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5"/>
    </row>
    <row r="725" spans="1:16" ht="14.25" customHeight="1" x14ac:dyDescent="0.25">
      <c r="A725" s="1"/>
      <c r="B725" s="1"/>
      <c r="C725" s="1"/>
      <c r="D725" s="2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5"/>
    </row>
    <row r="726" spans="1:16" ht="14.25" customHeight="1" x14ac:dyDescent="0.25">
      <c r="A726" s="1"/>
      <c r="B726" s="1"/>
      <c r="C726" s="1"/>
      <c r="D726" s="2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5"/>
    </row>
    <row r="727" spans="1:16" ht="14.25" customHeight="1" x14ac:dyDescent="0.25">
      <c r="A727" s="1"/>
      <c r="B727" s="1"/>
      <c r="C727" s="1"/>
      <c r="D727" s="2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5"/>
    </row>
    <row r="728" spans="1:16" ht="14.25" customHeight="1" x14ac:dyDescent="0.25">
      <c r="A728" s="1"/>
      <c r="B728" s="1"/>
      <c r="C728" s="1"/>
      <c r="D728" s="2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5"/>
    </row>
    <row r="729" spans="1:16" ht="14.25" customHeight="1" x14ac:dyDescent="0.25">
      <c r="A729" s="1"/>
      <c r="B729" s="1"/>
      <c r="C729" s="1"/>
      <c r="D729" s="2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5"/>
    </row>
    <row r="730" spans="1:16" ht="14.25" customHeight="1" x14ac:dyDescent="0.25">
      <c r="A730" s="1"/>
      <c r="B730" s="1"/>
      <c r="C730" s="1"/>
      <c r="D730" s="2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5"/>
    </row>
    <row r="731" spans="1:16" ht="14.25" customHeight="1" x14ac:dyDescent="0.25">
      <c r="A731" s="1"/>
      <c r="B731" s="1"/>
      <c r="C731" s="1"/>
      <c r="D731" s="2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5"/>
    </row>
    <row r="732" spans="1:16" ht="14.25" customHeight="1" x14ac:dyDescent="0.25">
      <c r="A732" s="1"/>
      <c r="B732" s="1"/>
      <c r="C732" s="1"/>
      <c r="D732" s="2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5"/>
    </row>
    <row r="733" spans="1:16" ht="14.25" customHeight="1" x14ac:dyDescent="0.25">
      <c r="A733" s="1"/>
      <c r="B733" s="1"/>
      <c r="C733" s="1"/>
      <c r="D733" s="2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5"/>
    </row>
    <row r="734" spans="1:16" ht="14.25" customHeight="1" x14ac:dyDescent="0.25">
      <c r="A734" s="1"/>
      <c r="B734" s="1"/>
      <c r="C734" s="1"/>
      <c r="D734" s="2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5"/>
    </row>
    <row r="735" spans="1:16" ht="14.25" customHeight="1" x14ac:dyDescent="0.25">
      <c r="A735" s="1"/>
      <c r="B735" s="1"/>
      <c r="C735" s="1"/>
      <c r="D735" s="2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5"/>
    </row>
    <row r="736" spans="1:16" ht="14.25" customHeight="1" x14ac:dyDescent="0.25">
      <c r="A736" s="1"/>
      <c r="B736" s="1"/>
      <c r="C736" s="1"/>
      <c r="D736" s="2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5"/>
    </row>
    <row r="737" spans="1:16" ht="14.25" customHeight="1" x14ac:dyDescent="0.25">
      <c r="A737" s="1"/>
      <c r="B737" s="1"/>
      <c r="C737" s="1"/>
      <c r="D737" s="2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5"/>
    </row>
    <row r="738" spans="1:16" ht="14.25" customHeight="1" x14ac:dyDescent="0.25">
      <c r="A738" s="1"/>
      <c r="B738" s="1"/>
      <c r="C738" s="1"/>
      <c r="D738" s="2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5"/>
    </row>
    <row r="739" spans="1:16" ht="14.25" customHeight="1" x14ac:dyDescent="0.25">
      <c r="A739" s="1"/>
      <c r="B739" s="1"/>
      <c r="C739" s="1"/>
      <c r="D739" s="2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5"/>
    </row>
    <row r="740" spans="1:16" ht="14.25" customHeight="1" x14ac:dyDescent="0.25">
      <c r="A740" s="1"/>
      <c r="B740" s="1"/>
      <c r="C740" s="1"/>
      <c r="D740" s="2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5"/>
    </row>
    <row r="741" spans="1:16" ht="14.25" customHeight="1" x14ac:dyDescent="0.25">
      <c r="A741" s="1"/>
      <c r="B741" s="1"/>
      <c r="C741" s="1"/>
      <c r="D741" s="2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5"/>
    </row>
    <row r="742" spans="1:16" ht="14.25" customHeight="1" x14ac:dyDescent="0.25">
      <c r="A742" s="1"/>
      <c r="B742" s="1"/>
      <c r="C742" s="1"/>
      <c r="D742" s="2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5"/>
    </row>
    <row r="743" spans="1:16" ht="14.25" customHeight="1" x14ac:dyDescent="0.25">
      <c r="A743" s="1"/>
      <c r="B743" s="1"/>
      <c r="C743" s="1"/>
      <c r="D743" s="2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5"/>
    </row>
    <row r="744" spans="1:16" ht="14.25" customHeight="1" x14ac:dyDescent="0.25">
      <c r="A744" s="1"/>
      <c r="B744" s="1"/>
      <c r="C744" s="1"/>
      <c r="D744" s="2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5"/>
    </row>
    <row r="745" spans="1:16" ht="14.25" customHeight="1" x14ac:dyDescent="0.25">
      <c r="A745" s="1"/>
      <c r="B745" s="1"/>
      <c r="C745" s="1"/>
      <c r="D745" s="2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5"/>
    </row>
    <row r="746" spans="1:16" ht="14.25" customHeight="1" x14ac:dyDescent="0.25">
      <c r="A746" s="1"/>
      <c r="B746" s="1"/>
      <c r="C746" s="1"/>
      <c r="D746" s="2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5"/>
    </row>
    <row r="747" spans="1:16" ht="14.25" customHeight="1" x14ac:dyDescent="0.25">
      <c r="A747" s="1"/>
      <c r="B747" s="1"/>
      <c r="C747" s="1"/>
      <c r="D747" s="2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5"/>
    </row>
    <row r="748" spans="1:16" ht="14.25" customHeight="1" x14ac:dyDescent="0.25">
      <c r="A748" s="1"/>
      <c r="B748" s="1"/>
      <c r="C748" s="1"/>
      <c r="D748" s="2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5"/>
    </row>
    <row r="749" spans="1:16" ht="14.25" customHeight="1" x14ac:dyDescent="0.25">
      <c r="A749" s="1"/>
      <c r="B749" s="1"/>
      <c r="C749" s="1"/>
      <c r="D749" s="2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5"/>
    </row>
    <row r="750" spans="1:16" ht="14.25" customHeight="1" x14ac:dyDescent="0.25">
      <c r="A750" s="1"/>
      <c r="B750" s="1"/>
      <c r="C750" s="1"/>
      <c r="D750" s="2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5"/>
    </row>
    <row r="751" spans="1:16" ht="14.25" customHeight="1" x14ac:dyDescent="0.25">
      <c r="A751" s="1"/>
      <c r="B751" s="1"/>
      <c r="C751" s="1"/>
      <c r="D751" s="2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5"/>
    </row>
    <row r="752" spans="1:16" ht="14.25" customHeight="1" x14ac:dyDescent="0.25">
      <c r="A752" s="1"/>
      <c r="B752" s="1"/>
      <c r="C752" s="1"/>
      <c r="D752" s="2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5"/>
    </row>
    <row r="753" spans="1:16" ht="14.25" customHeight="1" x14ac:dyDescent="0.25">
      <c r="A753" s="1"/>
      <c r="B753" s="1"/>
      <c r="C753" s="1"/>
      <c r="D753" s="2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5"/>
    </row>
    <row r="754" spans="1:16" ht="14.25" customHeight="1" x14ac:dyDescent="0.25">
      <c r="A754" s="1"/>
      <c r="B754" s="1"/>
      <c r="C754" s="1"/>
      <c r="D754" s="2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5"/>
    </row>
    <row r="755" spans="1:16" ht="14.25" customHeight="1" x14ac:dyDescent="0.25">
      <c r="A755" s="1"/>
      <c r="B755" s="1"/>
      <c r="C755" s="1"/>
      <c r="D755" s="2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5"/>
    </row>
    <row r="756" spans="1:16" ht="14.25" customHeight="1" x14ac:dyDescent="0.25">
      <c r="A756" s="1"/>
      <c r="B756" s="1"/>
      <c r="C756" s="1"/>
      <c r="D756" s="2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5"/>
    </row>
    <row r="757" spans="1:16" ht="14.25" customHeight="1" x14ac:dyDescent="0.25">
      <c r="A757" s="1"/>
      <c r="B757" s="1"/>
      <c r="C757" s="1"/>
      <c r="D757" s="2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5"/>
    </row>
    <row r="758" spans="1:16" ht="14.25" customHeight="1" x14ac:dyDescent="0.25">
      <c r="A758" s="1"/>
      <c r="B758" s="1"/>
      <c r="C758" s="1"/>
      <c r="D758" s="2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5"/>
    </row>
    <row r="759" spans="1:16" ht="14.25" customHeight="1" x14ac:dyDescent="0.25">
      <c r="A759" s="1"/>
      <c r="B759" s="1"/>
      <c r="C759" s="1"/>
      <c r="D759" s="2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5"/>
    </row>
    <row r="760" spans="1:16" ht="14.25" customHeight="1" x14ac:dyDescent="0.25">
      <c r="A760" s="1"/>
      <c r="B760" s="1"/>
      <c r="C760" s="1"/>
      <c r="D760" s="2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5"/>
    </row>
    <row r="761" spans="1:16" ht="14.25" customHeight="1" x14ac:dyDescent="0.25">
      <c r="A761" s="1"/>
      <c r="B761" s="1"/>
      <c r="C761" s="1"/>
      <c r="D761" s="2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5"/>
    </row>
    <row r="762" spans="1:16" ht="14.25" customHeight="1" x14ac:dyDescent="0.25">
      <c r="A762" s="1"/>
      <c r="B762" s="1"/>
      <c r="C762" s="1"/>
      <c r="D762" s="2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5"/>
    </row>
    <row r="763" spans="1:16" ht="14.25" customHeight="1" x14ac:dyDescent="0.25">
      <c r="A763" s="1"/>
      <c r="B763" s="1"/>
      <c r="C763" s="1"/>
      <c r="D763" s="2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5"/>
    </row>
    <row r="764" spans="1:16" ht="14.25" customHeight="1" x14ac:dyDescent="0.25">
      <c r="A764" s="1"/>
      <c r="B764" s="1"/>
      <c r="C764" s="1"/>
      <c r="D764" s="2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5"/>
    </row>
    <row r="765" spans="1:16" ht="14.25" customHeight="1" x14ac:dyDescent="0.25">
      <c r="A765" s="1"/>
      <c r="B765" s="1"/>
      <c r="C765" s="1"/>
      <c r="D765" s="2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5"/>
    </row>
    <row r="766" spans="1:16" ht="14.25" customHeight="1" x14ac:dyDescent="0.25">
      <c r="A766" s="1"/>
      <c r="B766" s="1"/>
      <c r="C766" s="1"/>
      <c r="D766" s="2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5"/>
    </row>
    <row r="767" spans="1:16" ht="14.25" customHeight="1" x14ac:dyDescent="0.25">
      <c r="A767" s="1"/>
      <c r="B767" s="1"/>
      <c r="C767" s="1"/>
      <c r="D767" s="2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5"/>
    </row>
    <row r="768" spans="1:16" ht="14.25" customHeight="1" x14ac:dyDescent="0.25">
      <c r="A768" s="1"/>
      <c r="B768" s="1"/>
      <c r="C768" s="1"/>
      <c r="D768" s="2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5"/>
    </row>
    <row r="769" spans="1:16" ht="14.25" customHeight="1" x14ac:dyDescent="0.25">
      <c r="A769" s="1"/>
      <c r="B769" s="1"/>
      <c r="C769" s="1"/>
      <c r="D769" s="2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5"/>
    </row>
    <row r="770" spans="1:16" ht="14.25" customHeight="1" x14ac:dyDescent="0.25">
      <c r="A770" s="1"/>
      <c r="B770" s="1"/>
      <c r="C770" s="1"/>
      <c r="D770" s="2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5"/>
    </row>
    <row r="771" spans="1:16" ht="14.25" customHeight="1" x14ac:dyDescent="0.25">
      <c r="A771" s="1"/>
      <c r="B771" s="1"/>
      <c r="C771" s="1"/>
      <c r="D771" s="2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5"/>
    </row>
    <row r="772" spans="1:16" ht="14.25" customHeight="1" x14ac:dyDescent="0.25">
      <c r="A772" s="1"/>
      <c r="B772" s="1"/>
      <c r="C772" s="1"/>
      <c r="D772" s="2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5"/>
    </row>
    <row r="773" spans="1:16" ht="14.25" customHeight="1" x14ac:dyDescent="0.25">
      <c r="A773" s="1"/>
      <c r="B773" s="1"/>
      <c r="C773" s="1"/>
      <c r="D773" s="2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5"/>
    </row>
    <row r="774" spans="1:16" ht="14.25" customHeight="1" x14ac:dyDescent="0.25">
      <c r="A774" s="1"/>
      <c r="B774" s="1"/>
      <c r="C774" s="1"/>
      <c r="D774" s="2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5"/>
    </row>
    <row r="775" spans="1:16" ht="14.25" customHeight="1" x14ac:dyDescent="0.25">
      <c r="A775" s="1"/>
      <c r="B775" s="1"/>
      <c r="C775" s="1"/>
      <c r="D775" s="2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5"/>
    </row>
    <row r="776" spans="1:16" ht="14.25" customHeight="1" x14ac:dyDescent="0.25">
      <c r="A776" s="1"/>
      <c r="B776" s="1"/>
      <c r="C776" s="1"/>
      <c r="D776" s="2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5"/>
    </row>
    <row r="777" spans="1:16" ht="14.25" customHeight="1" x14ac:dyDescent="0.25">
      <c r="A777" s="1"/>
      <c r="B777" s="1"/>
      <c r="C777" s="1"/>
      <c r="D777" s="2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5"/>
    </row>
    <row r="778" spans="1:16" ht="14.25" customHeight="1" x14ac:dyDescent="0.25">
      <c r="A778" s="1"/>
      <c r="B778" s="1"/>
      <c r="C778" s="1"/>
      <c r="D778" s="2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5"/>
    </row>
    <row r="779" spans="1:16" ht="14.25" customHeight="1" x14ac:dyDescent="0.25">
      <c r="A779" s="1"/>
      <c r="B779" s="1"/>
      <c r="C779" s="1"/>
      <c r="D779" s="2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5"/>
    </row>
    <row r="780" spans="1:16" ht="14.25" customHeight="1" x14ac:dyDescent="0.25">
      <c r="A780" s="1"/>
      <c r="B780" s="1"/>
      <c r="C780" s="1"/>
      <c r="D780" s="2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5"/>
    </row>
    <row r="781" spans="1:16" ht="14.25" customHeight="1" x14ac:dyDescent="0.25">
      <c r="A781" s="1"/>
      <c r="B781" s="1"/>
      <c r="C781" s="1"/>
      <c r="D781" s="2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5"/>
    </row>
    <row r="782" spans="1:16" ht="14.25" customHeight="1" x14ac:dyDescent="0.25">
      <c r="A782" s="1"/>
      <c r="B782" s="1"/>
      <c r="C782" s="1"/>
      <c r="D782" s="2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5"/>
    </row>
    <row r="783" spans="1:16" ht="14.25" customHeight="1" x14ac:dyDescent="0.25">
      <c r="A783" s="1"/>
      <c r="B783" s="1"/>
      <c r="C783" s="1"/>
      <c r="D783" s="2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5"/>
    </row>
    <row r="784" spans="1:16" ht="14.25" customHeight="1" x14ac:dyDescent="0.25">
      <c r="A784" s="1"/>
      <c r="B784" s="1"/>
      <c r="C784" s="1"/>
      <c r="D784" s="2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5"/>
    </row>
    <row r="785" spans="1:16" ht="14.25" customHeight="1" x14ac:dyDescent="0.25">
      <c r="A785" s="1"/>
      <c r="B785" s="1"/>
      <c r="C785" s="1"/>
      <c r="D785" s="2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5"/>
    </row>
    <row r="786" spans="1:16" ht="14.25" customHeight="1" x14ac:dyDescent="0.25">
      <c r="A786" s="1"/>
      <c r="B786" s="1"/>
      <c r="C786" s="1"/>
      <c r="D786" s="2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5"/>
    </row>
    <row r="787" spans="1:16" ht="14.25" customHeight="1" x14ac:dyDescent="0.25">
      <c r="A787" s="1"/>
      <c r="B787" s="1"/>
      <c r="C787" s="1"/>
      <c r="D787" s="2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5"/>
    </row>
    <row r="788" spans="1:16" ht="14.25" customHeight="1" x14ac:dyDescent="0.25">
      <c r="A788" s="1"/>
      <c r="B788" s="1"/>
      <c r="C788" s="1"/>
      <c r="D788" s="2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5"/>
    </row>
    <row r="789" spans="1:16" ht="14.25" customHeight="1" x14ac:dyDescent="0.25">
      <c r="A789" s="1"/>
      <c r="B789" s="1"/>
      <c r="C789" s="1"/>
      <c r="D789" s="2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5"/>
    </row>
    <row r="790" spans="1:16" ht="14.25" customHeight="1" x14ac:dyDescent="0.25">
      <c r="A790" s="1"/>
      <c r="B790" s="1"/>
      <c r="C790" s="1"/>
      <c r="D790" s="2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5"/>
    </row>
    <row r="791" spans="1:16" ht="14.25" customHeight="1" x14ac:dyDescent="0.25">
      <c r="A791" s="1"/>
      <c r="B791" s="1"/>
      <c r="C791" s="1"/>
      <c r="D791" s="2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5"/>
    </row>
    <row r="792" spans="1:16" ht="14.25" customHeight="1" x14ac:dyDescent="0.25">
      <c r="A792" s="1"/>
      <c r="B792" s="1"/>
      <c r="C792" s="1"/>
      <c r="D792" s="2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5"/>
    </row>
    <row r="793" spans="1:16" ht="14.25" customHeight="1" x14ac:dyDescent="0.25">
      <c r="A793" s="1"/>
      <c r="B793" s="1"/>
      <c r="C793" s="1"/>
      <c r="D793" s="2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5"/>
    </row>
    <row r="794" spans="1:16" ht="14.25" customHeight="1" x14ac:dyDescent="0.25">
      <c r="A794" s="1"/>
      <c r="B794" s="1"/>
      <c r="C794" s="1"/>
      <c r="D794" s="2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5"/>
    </row>
    <row r="795" spans="1:16" ht="14.25" customHeight="1" x14ac:dyDescent="0.25">
      <c r="A795" s="1"/>
      <c r="B795" s="1"/>
      <c r="C795" s="1"/>
      <c r="D795" s="2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5"/>
    </row>
    <row r="796" spans="1:16" ht="14.25" customHeight="1" x14ac:dyDescent="0.25">
      <c r="A796" s="1"/>
      <c r="B796" s="1"/>
      <c r="C796" s="1"/>
      <c r="D796" s="2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5"/>
    </row>
    <row r="797" spans="1:16" ht="14.25" customHeight="1" x14ac:dyDescent="0.25">
      <c r="A797" s="1"/>
      <c r="B797" s="1"/>
      <c r="C797" s="1"/>
      <c r="D797" s="2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5"/>
    </row>
    <row r="798" spans="1:16" ht="14.25" customHeight="1" x14ac:dyDescent="0.25">
      <c r="A798" s="1"/>
      <c r="B798" s="1"/>
      <c r="C798" s="1"/>
      <c r="D798" s="2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5"/>
    </row>
    <row r="799" spans="1:16" ht="14.25" customHeight="1" x14ac:dyDescent="0.25">
      <c r="A799" s="1"/>
      <c r="B799" s="1"/>
      <c r="C799" s="1"/>
      <c r="D799" s="2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5"/>
    </row>
    <row r="800" spans="1:16" ht="14.25" customHeight="1" x14ac:dyDescent="0.25">
      <c r="A800" s="1"/>
      <c r="B800" s="1"/>
      <c r="C800" s="1"/>
      <c r="D800" s="2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5"/>
    </row>
    <row r="801" spans="1:16" ht="14.25" customHeight="1" x14ac:dyDescent="0.25">
      <c r="A801" s="1"/>
      <c r="B801" s="1"/>
      <c r="C801" s="1"/>
      <c r="D801" s="2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5"/>
    </row>
    <row r="802" spans="1:16" ht="14.25" customHeight="1" x14ac:dyDescent="0.25">
      <c r="A802" s="1"/>
      <c r="B802" s="1"/>
      <c r="C802" s="1"/>
      <c r="D802" s="2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5"/>
    </row>
    <row r="803" spans="1:16" ht="14.25" customHeight="1" x14ac:dyDescent="0.25">
      <c r="A803" s="1"/>
      <c r="B803" s="1"/>
      <c r="C803" s="1"/>
      <c r="D803" s="2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5"/>
    </row>
    <row r="804" spans="1:16" ht="14.25" customHeight="1" x14ac:dyDescent="0.25">
      <c r="A804" s="1"/>
      <c r="B804" s="1"/>
      <c r="C804" s="1"/>
      <c r="D804" s="2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5"/>
    </row>
    <row r="805" spans="1:16" ht="14.25" customHeight="1" x14ac:dyDescent="0.25">
      <c r="A805" s="1"/>
      <c r="B805" s="1"/>
      <c r="C805" s="1"/>
      <c r="D805" s="2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5"/>
    </row>
    <row r="806" spans="1:16" ht="14.25" customHeight="1" x14ac:dyDescent="0.25">
      <c r="A806" s="1"/>
      <c r="B806" s="1"/>
      <c r="C806" s="1"/>
      <c r="D806" s="2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5"/>
    </row>
    <row r="807" spans="1:16" ht="14.25" customHeight="1" x14ac:dyDescent="0.25">
      <c r="A807" s="1"/>
      <c r="B807" s="1"/>
      <c r="C807" s="1"/>
      <c r="D807" s="2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5"/>
    </row>
    <row r="808" spans="1:16" ht="14.25" customHeight="1" x14ac:dyDescent="0.25">
      <c r="A808" s="1"/>
      <c r="B808" s="1"/>
      <c r="C808" s="1"/>
      <c r="D808" s="2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5"/>
    </row>
    <row r="809" spans="1:16" ht="14.25" customHeight="1" x14ac:dyDescent="0.25">
      <c r="A809" s="1"/>
      <c r="B809" s="1"/>
      <c r="C809" s="1"/>
      <c r="D809" s="2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5"/>
    </row>
    <row r="810" spans="1:16" ht="14.25" customHeight="1" x14ac:dyDescent="0.25">
      <c r="A810" s="1"/>
      <c r="B810" s="1"/>
      <c r="C810" s="1"/>
      <c r="D810" s="2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5"/>
    </row>
    <row r="811" spans="1:16" ht="14.25" customHeight="1" x14ac:dyDescent="0.25">
      <c r="A811" s="1"/>
      <c r="B811" s="1"/>
      <c r="C811" s="1"/>
      <c r="D811" s="2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5"/>
    </row>
    <row r="812" spans="1:16" ht="14.25" customHeight="1" x14ac:dyDescent="0.25">
      <c r="A812" s="1"/>
      <c r="B812" s="1"/>
      <c r="C812" s="1"/>
      <c r="D812" s="2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5"/>
    </row>
    <row r="813" spans="1:16" ht="14.25" customHeight="1" x14ac:dyDescent="0.25">
      <c r="A813" s="1"/>
      <c r="B813" s="1"/>
      <c r="C813" s="1"/>
      <c r="D813" s="2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5"/>
    </row>
    <row r="814" spans="1:16" ht="14.25" customHeight="1" x14ac:dyDescent="0.25">
      <c r="A814" s="1"/>
      <c r="B814" s="1"/>
      <c r="C814" s="1"/>
      <c r="D814" s="2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5"/>
    </row>
    <row r="815" spans="1:16" ht="14.25" customHeight="1" x14ac:dyDescent="0.25">
      <c r="A815" s="1"/>
      <c r="B815" s="1"/>
      <c r="C815" s="1"/>
      <c r="D815" s="2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5"/>
    </row>
    <row r="816" spans="1:16" ht="14.25" customHeight="1" x14ac:dyDescent="0.25">
      <c r="A816" s="1"/>
      <c r="B816" s="1"/>
      <c r="C816" s="1"/>
      <c r="D816" s="2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5"/>
    </row>
    <row r="817" spans="1:16" ht="14.25" customHeight="1" x14ac:dyDescent="0.25">
      <c r="A817" s="1"/>
      <c r="B817" s="1"/>
      <c r="C817" s="1"/>
      <c r="D817" s="2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5"/>
    </row>
    <row r="818" spans="1:16" ht="14.25" customHeight="1" x14ac:dyDescent="0.25">
      <c r="A818" s="1"/>
      <c r="B818" s="1"/>
      <c r="C818" s="1"/>
      <c r="D818" s="2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5"/>
    </row>
    <row r="819" spans="1:16" ht="14.25" customHeight="1" x14ac:dyDescent="0.25">
      <c r="A819" s="1"/>
      <c r="B819" s="1"/>
      <c r="C819" s="1"/>
      <c r="D819" s="2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5"/>
    </row>
    <row r="820" spans="1:16" ht="14.25" customHeight="1" x14ac:dyDescent="0.25">
      <c r="A820" s="1"/>
      <c r="B820" s="1"/>
      <c r="C820" s="1"/>
      <c r="D820" s="2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5"/>
    </row>
    <row r="821" spans="1:16" ht="14.25" customHeight="1" x14ac:dyDescent="0.25">
      <c r="A821" s="1"/>
      <c r="B821" s="1"/>
      <c r="C821" s="1"/>
      <c r="D821" s="2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5"/>
    </row>
    <row r="822" spans="1:16" ht="14.25" customHeight="1" x14ac:dyDescent="0.25">
      <c r="A822" s="1"/>
      <c r="B822" s="1"/>
      <c r="C822" s="1"/>
      <c r="D822" s="2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5"/>
    </row>
    <row r="823" spans="1:16" ht="14.25" customHeight="1" x14ac:dyDescent="0.25">
      <c r="A823" s="1"/>
      <c r="B823" s="1"/>
      <c r="C823" s="1"/>
      <c r="D823" s="2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5"/>
    </row>
    <row r="824" spans="1:16" ht="14.25" customHeight="1" x14ac:dyDescent="0.25">
      <c r="A824" s="1"/>
      <c r="B824" s="1"/>
      <c r="C824" s="1"/>
      <c r="D824" s="2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5"/>
    </row>
    <row r="825" spans="1:16" ht="14.25" customHeight="1" x14ac:dyDescent="0.25">
      <c r="A825" s="1"/>
      <c r="B825" s="1"/>
      <c r="C825" s="1"/>
      <c r="D825" s="2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5"/>
    </row>
    <row r="826" spans="1:16" ht="14.25" customHeight="1" x14ac:dyDescent="0.25">
      <c r="A826" s="1"/>
      <c r="B826" s="1"/>
      <c r="C826" s="1"/>
      <c r="D826" s="2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5"/>
    </row>
    <row r="827" spans="1:16" ht="14.25" customHeight="1" x14ac:dyDescent="0.25">
      <c r="A827" s="1"/>
      <c r="B827" s="1"/>
      <c r="C827" s="1"/>
      <c r="D827" s="2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5"/>
    </row>
    <row r="828" spans="1:16" ht="14.25" customHeight="1" x14ac:dyDescent="0.25">
      <c r="A828" s="1"/>
      <c r="B828" s="1"/>
      <c r="C828" s="1"/>
      <c r="D828" s="2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5"/>
    </row>
    <row r="829" spans="1:16" ht="14.25" customHeight="1" x14ac:dyDescent="0.25">
      <c r="A829" s="1"/>
      <c r="B829" s="1"/>
      <c r="C829" s="1"/>
      <c r="D829" s="2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5"/>
    </row>
    <row r="830" spans="1:16" ht="14.25" customHeight="1" x14ac:dyDescent="0.25">
      <c r="A830" s="1"/>
      <c r="B830" s="1"/>
      <c r="C830" s="1"/>
      <c r="D830" s="2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5"/>
    </row>
    <row r="831" spans="1:16" ht="14.25" customHeight="1" x14ac:dyDescent="0.25">
      <c r="A831" s="1"/>
      <c r="B831" s="1"/>
      <c r="C831" s="1"/>
      <c r="D831" s="2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5"/>
    </row>
    <row r="832" spans="1:16" ht="14.25" customHeight="1" x14ac:dyDescent="0.25">
      <c r="A832" s="1"/>
      <c r="B832" s="1"/>
      <c r="C832" s="1"/>
      <c r="D832" s="2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5"/>
    </row>
    <row r="833" spans="1:16" ht="14.25" customHeight="1" x14ac:dyDescent="0.25">
      <c r="A833" s="1"/>
      <c r="B833" s="1"/>
      <c r="C833" s="1"/>
      <c r="D833" s="2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5"/>
    </row>
    <row r="834" spans="1:16" ht="14.25" customHeight="1" x14ac:dyDescent="0.25">
      <c r="A834" s="1"/>
      <c r="B834" s="1"/>
      <c r="C834" s="1"/>
      <c r="D834" s="2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5"/>
    </row>
    <row r="835" spans="1:16" ht="14.25" customHeight="1" x14ac:dyDescent="0.25">
      <c r="A835" s="1"/>
      <c r="B835" s="1"/>
      <c r="C835" s="1"/>
      <c r="D835" s="2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5"/>
    </row>
    <row r="836" spans="1:16" ht="14.25" customHeight="1" x14ac:dyDescent="0.25">
      <c r="A836" s="1"/>
      <c r="B836" s="1"/>
      <c r="C836" s="1"/>
      <c r="D836" s="2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5"/>
    </row>
    <row r="837" spans="1:16" ht="14.25" customHeight="1" x14ac:dyDescent="0.25">
      <c r="A837" s="1"/>
      <c r="B837" s="1"/>
      <c r="C837" s="1"/>
      <c r="D837" s="2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5"/>
    </row>
    <row r="838" spans="1:16" ht="14.25" customHeight="1" x14ac:dyDescent="0.25">
      <c r="A838" s="1"/>
      <c r="B838" s="1"/>
      <c r="C838" s="1"/>
      <c r="D838" s="2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5"/>
    </row>
    <row r="839" spans="1:16" ht="14.25" customHeight="1" x14ac:dyDescent="0.25">
      <c r="A839" s="1"/>
      <c r="B839" s="1"/>
      <c r="C839" s="1"/>
      <c r="D839" s="2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5"/>
    </row>
    <row r="840" spans="1:16" ht="14.25" customHeight="1" x14ac:dyDescent="0.25">
      <c r="A840" s="1"/>
      <c r="B840" s="1"/>
      <c r="C840" s="1"/>
      <c r="D840" s="2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5"/>
    </row>
    <row r="841" spans="1:16" ht="14.25" customHeight="1" x14ac:dyDescent="0.25">
      <c r="A841" s="1"/>
      <c r="B841" s="1"/>
      <c r="C841" s="1"/>
      <c r="D841" s="2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5"/>
    </row>
    <row r="842" spans="1:16" ht="14.25" customHeight="1" x14ac:dyDescent="0.25">
      <c r="A842" s="1"/>
      <c r="B842" s="1"/>
      <c r="C842" s="1"/>
      <c r="D842" s="2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5"/>
    </row>
    <row r="843" spans="1:16" ht="14.25" customHeight="1" x14ac:dyDescent="0.25">
      <c r="A843" s="1"/>
      <c r="B843" s="1"/>
      <c r="C843" s="1"/>
      <c r="D843" s="2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5"/>
    </row>
    <row r="844" spans="1:16" ht="14.25" customHeight="1" x14ac:dyDescent="0.25">
      <c r="A844" s="1"/>
      <c r="B844" s="1"/>
      <c r="C844" s="1"/>
      <c r="D844" s="2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5"/>
    </row>
    <row r="845" spans="1:16" ht="14.25" customHeight="1" x14ac:dyDescent="0.25">
      <c r="A845" s="1"/>
      <c r="B845" s="1"/>
      <c r="C845" s="1"/>
      <c r="D845" s="2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5"/>
    </row>
    <row r="846" spans="1:16" ht="14.25" customHeight="1" x14ac:dyDescent="0.25">
      <c r="A846" s="1"/>
      <c r="B846" s="1"/>
      <c r="C846" s="1"/>
      <c r="D846" s="2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5"/>
    </row>
    <row r="847" spans="1:16" ht="14.25" customHeight="1" x14ac:dyDescent="0.25">
      <c r="A847" s="1"/>
      <c r="B847" s="1"/>
      <c r="C847" s="1"/>
      <c r="D847" s="2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5"/>
    </row>
    <row r="848" spans="1:16" ht="14.25" customHeight="1" x14ac:dyDescent="0.25">
      <c r="A848" s="1"/>
      <c r="B848" s="1"/>
      <c r="C848" s="1"/>
      <c r="D848" s="2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5"/>
    </row>
    <row r="849" spans="1:16" ht="14.25" customHeight="1" x14ac:dyDescent="0.25">
      <c r="A849" s="1"/>
      <c r="B849" s="1"/>
      <c r="C849" s="1"/>
      <c r="D849" s="2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5"/>
    </row>
    <row r="850" spans="1:16" ht="14.25" customHeight="1" x14ac:dyDescent="0.25">
      <c r="A850" s="1"/>
      <c r="B850" s="1"/>
      <c r="C850" s="1"/>
      <c r="D850" s="2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5"/>
    </row>
    <row r="851" spans="1:16" ht="14.25" customHeight="1" x14ac:dyDescent="0.25">
      <c r="A851" s="1"/>
      <c r="B851" s="1"/>
      <c r="C851" s="1"/>
      <c r="D851" s="2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5"/>
    </row>
    <row r="852" spans="1:16" ht="14.25" customHeight="1" x14ac:dyDescent="0.25">
      <c r="A852" s="1"/>
      <c r="B852" s="1"/>
      <c r="C852" s="1"/>
      <c r="D852" s="2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5"/>
    </row>
    <row r="853" spans="1:16" ht="14.25" customHeight="1" x14ac:dyDescent="0.25">
      <c r="A853" s="1"/>
      <c r="B853" s="1"/>
      <c r="C853" s="1"/>
      <c r="D853" s="2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5"/>
    </row>
    <row r="854" spans="1:16" ht="14.25" customHeight="1" x14ac:dyDescent="0.25">
      <c r="A854" s="1"/>
      <c r="B854" s="1"/>
      <c r="C854" s="1"/>
      <c r="D854" s="2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5"/>
    </row>
    <row r="855" spans="1:16" ht="14.25" customHeight="1" x14ac:dyDescent="0.25">
      <c r="A855" s="1"/>
      <c r="B855" s="1"/>
      <c r="C855" s="1"/>
      <c r="D855" s="2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5"/>
    </row>
    <row r="856" spans="1:16" ht="14.25" customHeight="1" x14ac:dyDescent="0.25">
      <c r="A856" s="1"/>
      <c r="B856" s="1"/>
      <c r="C856" s="1"/>
      <c r="D856" s="2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5"/>
    </row>
    <row r="857" spans="1:16" ht="14.25" customHeight="1" x14ac:dyDescent="0.25">
      <c r="A857" s="1"/>
      <c r="B857" s="1"/>
      <c r="C857" s="1"/>
      <c r="D857" s="2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5"/>
    </row>
    <row r="858" spans="1:16" ht="14.25" customHeight="1" x14ac:dyDescent="0.25">
      <c r="A858" s="1"/>
      <c r="B858" s="1"/>
      <c r="C858" s="1"/>
      <c r="D858" s="2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5"/>
    </row>
    <row r="859" spans="1:16" ht="14.25" customHeight="1" x14ac:dyDescent="0.25">
      <c r="A859" s="1"/>
      <c r="B859" s="1"/>
      <c r="C859" s="1"/>
      <c r="D859" s="2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5"/>
    </row>
    <row r="860" spans="1:16" ht="14.25" customHeight="1" x14ac:dyDescent="0.25">
      <c r="A860" s="1"/>
      <c r="B860" s="1"/>
      <c r="C860" s="1"/>
      <c r="D860" s="2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5"/>
    </row>
    <row r="861" spans="1:16" ht="14.25" customHeight="1" x14ac:dyDescent="0.25">
      <c r="A861" s="1"/>
      <c r="B861" s="1"/>
      <c r="C861" s="1"/>
      <c r="D861" s="2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5"/>
    </row>
    <row r="862" spans="1:16" ht="14.25" customHeight="1" x14ac:dyDescent="0.25">
      <c r="A862" s="1"/>
      <c r="B862" s="1"/>
      <c r="C862" s="1"/>
      <c r="D862" s="2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5"/>
    </row>
    <row r="863" spans="1:16" ht="14.25" customHeight="1" x14ac:dyDescent="0.25">
      <c r="A863" s="1"/>
      <c r="B863" s="1"/>
      <c r="C863" s="1"/>
      <c r="D863" s="2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5"/>
    </row>
    <row r="864" spans="1:16" ht="14.25" customHeight="1" x14ac:dyDescent="0.25">
      <c r="A864" s="1"/>
      <c r="B864" s="1"/>
      <c r="C864" s="1"/>
      <c r="D864" s="2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5"/>
    </row>
    <row r="865" spans="1:16" ht="14.25" customHeight="1" x14ac:dyDescent="0.25">
      <c r="A865" s="1"/>
      <c r="B865" s="1"/>
      <c r="C865" s="1"/>
      <c r="D865" s="2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5"/>
    </row>
    <row r="866" spans="1:16" ht="14.25" customHeight="1" x14ac:dyDescent="0.25">
      <c r="A866" s="1"/>
      <c r="B866" s="1"/>
      <c r="C866" s="1"/>
      <c r="D866" s="2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5"/>
    </row>
    <row r="867" spans="1:16" ht="14.25" customHeight="1" x14ac:dyDescent="0.25">
      <c r="A867" s="1"/>
      <c r="B867" s="1"/>
      <c r="C867" s="1"/>
      <c r="D867" s="2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5"/>
    </row>
    <row r="868" spans="1:16" ht="14.25" customHeight="1" x14ac:dyDescent="0.25">
      <c r="A868" s="1"/>
      <c r="B868" s="1"/>
      <c r="C868" s="1"/>
      <c r="D868" s="2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5"/>
    </row>
    <row r="869" spans="1:16" ht="14.25" customHeight="1" x14ac:dyDescent="0.25">
      <c r="A869" s="1"/>
      <c r="B869" s="1"/>
      <c r="C869" s="1"/>
      <c r="D869" s="2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5"/>
    </row>
    <row r="870" spans="1:16" ht="14.25" customHeight="1" x14ac:dyDescent="0.25">
      <c r="A870" s="1"/>
      <c r="B870" s="1"/>
      <c r="C870" s="1"/>
      <c r="D870" s="2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5"/>
    </row>
    <row r="871" spans="1:16" ht="14.25" customHeight="1" x14ac:dyDescent="0.25">
      <c r="A871" s="1"/>
      <c r="B871" s="1"/>
      <c r="C871" s="1"/>
      <c r="D871" s="2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5"/>
    </row>
    <row r="872" spans="1:16" ht="14.25" customHeight="1" x14ac:dyDescent="0.25">
      <c r="A872" s="1"/>
      <c r="B872" s="1"/>
      <c r="C872" s="1"/>
      <c r="D872" s="2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5"/>
    </row>
    <row r="873" spans="1:16" ht="14.25" customHeight="1" x14ac:dyDescent="0.25">
      <c r="A873" s="1"/>
      <c r="B873" s="1"/>
      <c r="C873" s="1"/>
      <c r="D873" s="2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5"/>
    </row>
    <row r="874" spans="1:16" ht="14.25" customHeight="1" x14ac:dyDescent="0.25">
      <c r="A874" s="1"/>
      <c r="B874" s="1"/>
      <c r="C874" s="1"/>
      <c r="D874" s="2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5"/>
    </row>
    <row r="875" spans="1:16" ht="14.25" customHeight="1" x14ac:dyDescent="0.25">
      <c r="A875" s="1"/>
      <c r="B875" s="1"/>
      <c r="C875" s="1"/>
      <c r="D875" s="2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5"/>
    </row>
    <row r="876" spans="1:16" ht="14.25" customHeight="1" x14ac:dyDescent="0.25">
      <c r="A876" s="1"/>
      <c r="B876" s="1"/>
      <c r="C876" s="1"/>
      <c r="D876" s="2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5"/>
    </row>
    <row r="877" spans="1:16" ht="14.25" customHeight="1" x14ac:dyDescent="0.25">
      <c r="A877" s="1"/>
      <c r="B877" s="1"/>
      <c r="C877" s="1"/>
      <c r="D877" s="2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5"/>
    </row>
    <row r="878" spans="1:16" ht="14.25" customHeight="1" x14ac:dyDescent="0.25">
      <c r="A878" s="1"/>
      <c r="B878" s="1"/>
      <c r="C878" s="1"/>
      <c r="D878" s="2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5"/>
    </row>
    <row r="879" spans="1:16" ht="14.25" customHeight="1" x14ac:dyDescent="0.25">
      <c r="A879" s="1"/>
      <c r="B879" s="1"/>
      <c r="C879" s="1"/>
      <c r="D879" s="2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5"/>
    </row>
    <row r="880" spans="1:16" ht="14.25" customHeight="1" x14ac:dyDescent="0.25">
      <c r="A880" s="1"/>
      <c r="B880" s="1"/>
      <c r="C880" s="1"/>
      <c r="D880" s="2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5"/>
    </row>
    <row r="881" spans="1:16" ht="14.25" customHeight="1" x14ac:dyDescent="0.25">
      <c r="A881" s="1"/>
      <c r="B881" s="1"/>
      <c r="C881" s="1"/>
      <c r="D881" s="2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5"/>
    </row>
    <row r="882" spans="1:16" ht="14.25" customHeight="1" x14ac:dyDescent="0.25">
      <c r="A882" s="1"/>
      <c r="B882" s="1"/>
      <c r="C882" s="1"/>
      <c r="D882" s="2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5"/>
    </row>
  </sheetData>
  <mergeCells count="22">
    <mergeCell ref="A4:F4"/>
    <mergeCell ref="A7:F7"/>
    <mergeCell ref="A6:F6"/>
    <mergeCell ref="G2:J2"/>
    <mergeCell ref="C54:D54"/>
    <mergeCell ref="C29:D29"/>
    <mergeCell ref="C22:D22"/>
    <mergeCell ref="A9:F9"/>
    <mergeCell ref="A8:F8"/>
    <mergeCell ref="A10:F10"/>
    <mergeCell ref="A12:F12"/>
    <mergeCell ref="A11:F11"/>
    <mergeCell ref="C24:D24"/>
    <mergeCell ref="C33:D33"/>
    <mergeCell ref="C36:D36"/>
    <mergeCell ref="C38:D38"/>
    <mergeCell ref="A5:F5"/>
    <mergeCell ref="C46:D46"/>
    <mergeCell ref="P13:P14"/>
    <mergeCell ref="K13:O13"/>
    <mergeCell ref="G13:J13"/>
    <mergeCell ref="C16:D1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66"/>
  <sheetViews>
    <sheetView topLeftCell="A31" zoomScaleNormal="100" workbookViewId="0">
      <selection activeCell="G4" sqref="G4:G6"/>
    </sheetView>
  </sheetViews>
  <sheetFormatPr defaultColWidth="15.140625" defaultRowHeight="15" customHeight="1" x14ac:dyDescent="0.25"/>
  <cols>
    <col min="1" max="1" width="5" customWidth="1"/>
    <col min="2" max="2" width="8.7109375" style="79" customWidth="1"/>
    <col min="3" max="3" width="8.140625" customWidth="1"/>
    <col min="4" max="4" width="61" bestFit="1" customWidth="1"/>
    <col min="5" max="5" width="28.42578125" customWidth="1"/>
    <col min="6" max="6" width="11.7109375" customWidth="1"/>
    <col min="7" max="7" width="8.85546875" bestFit="1" customWidth="1"/>
    <col min="8" max="8" width="7.85546875" bestFit="1" customWidth="1"/>
    <col min="9" max="9" width="8.85546875" bestFit="1" customWidth="1"/>
    <col min="10" max="10" width="6.42578125" bestFit="1" customWidth="1"/>
    <col min="11" max="15" width="15.42578125" customWidth="1"/>
    <col min="16" max="16" width="13.42578125" customWidth="1"/>
    <col min="17" max="21" width="7.5703125" customWidth="1"/>
  </cols>
  <sheetData>
    <row r="1" spans="1:21" ht="15.75" customHeight="1" x14ac:dyDescent="0.25">
      <c r="A1" s="1"/>
      <c r="B1" s="1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</row>
    <row r="2" spans="1:21" x14ac:dyDescent="0.25">
      <c r="A2" s="6"/>
      <c r="B2" s="6"/>
      <c r="C2" s="6"/>
      <c r="D2" s="7"/>
      <c r="E2" s="8"/>
      <c r="F2" s="8"/>
      <c r="G2" s="432" t="s">
        <v>0</v>
      </c>
      <c r="H2" s="433"/>
      <c r="I2" s="433"/>
      <c r="J2" s="434"/>
      <c r="K2" s="9"/>
      <c r="L2" s="9"/>
      <c r="M2" s="9"/>
      <c r="N2" s="9"/>
      <c r="O2" s="9"/>
      <c r="P2" s="10"/>
      <c r="Q2" s="7"/>
      <c r="R2" s="7"/>
      <c r="S2" s="7"/>
      <c r="T2" s="7"/>
      <c r="U2" s="7"/>
    </row>
    <row r="3" spans="1:21" ht="15.75" customHeight="1" x14ac:dyDescent="0.25">
      <c r="A3" s="7"/>
      <c r="B3" s="7"/>
      <c r="C3" s="7"/>
      <c r="D3" s="7"/>
      <c r="E3" s="7"/>
      <c r="F3" s="7"/>
      <c r="G3" s="11">
        <v>30</v>
      </c>
      <c r="H3" s="12">
        <v>32</v>
      </c>
      <c r="I3" s="12">
        <v>35</v>
      </c>
      <c r="J3" s="13">
        <v>38</v>
      </c>
      <c r="K3" s="9"/>
      <c r="L3" s="9"/>
      <c r="M3" s="9"/>
      <c r="N3" s="9"/>
      <c r="O3" s="9"/>
      <c r="P3" s="10"/>
      <c r="Q3" s="7"/>
      <c r="R3" s="7"/>
      <c r="S3" s="7"/>
      <c r="T3" s="7"/>
      <c r="U3" s="7"/>
    </row>
    <row r="4" spans="1:21" x14ac:dyDescent="0.25">
      <c r="A4" s="424" t="s">
        <v>1</v>
      </c>
      <c r="B4" s="442"/>
      <c r="C4" s="425"/>
      <c r="D4" s="425"/>
      <c r="E4" s="425"/>
      <c r="F4" s="419"/>
      <c r="G4" s="73">
        <v>5300000</v>
      </c>
      <c r="H4" s="14"/>
      <c r="I4" s="14"/>
      <c r="J4" s="14"/>
      <c r="K4" s="10"/>
      <c r="L4" s="10"/>
      <c r="M4" s="10"/>
      <c r="N4" s="10"/>
      <c r="O4" s="10"/>
      <c r="P4" s="10"/>
      <c r="Q4" s="7"/>
      <c r="R4" s="7"/>
      <c r="S4" s="7"/>
      <c r="T4" s="7"/>
      <c r="U4" s="7"/>
    </row>
    <row r="5" spans="1:21" x14ac:dyDescent="0.25">
      <c r="A5" s="424" t="s">
        <v>2</v>
      </c>
      <c r="B5" s="442"/>
      <c r="C5" s="425"/>
      <c r="D5" s="425"/>
      <c r="E5" s="425"/>
      <c r="F5" s="419"/>
      <c r="G5" s="49">
        <v>87000</v>
      </c>
      <c r="H5" s="15"/>
      <c r="I5" s="15"/>
      <c r="J5" s="15"/>
      <c r="K5" s="10"/>
      <c r="L5" s="10"/>
      <c r="M5" s="10"/>
      <c r="N5" s="10"/>
      <c r="O5" s="10"/>
      <c r="P5" s="10"/>
      <c r="Q5" s="7"/>
      <c r="R5" s="7"/>
      <c r="S5" s="7"/>
      <c r="T5" s="7"/>
      <c r="U5" s="7"/>
    </row>
    <row r="6" spans="1:21" x14ac:dyDescent="0.25">
      <c r="A6" s="424" t="s">
        <v>3</v>
      </c>
      <c r="B6" s="442"/>
      <c r="C6" s="425"/>
      <c r="D6" s="425"/>
      <c r="E6" s="425"/>
      <c r="F6" s="419"/>
      <c r="G6" s="49">
        <v>5000</v>
      </c>
      <c r="H6" s="15"/>
      <c r="I6" s="15"/>
      <c r="J6" s="15"/>
      <c r="K6" s="10"/>
      <c r="L6" s="10"/>
      <c r="M6" s="10"/>
      <c r="N6" s="10"/>
      <c r="O6" s="10"/>
      <c r="P6" s="10"/>
      <c r="Q6" s="7"/>
      <c r="R6" s="7"/>
      <c r="S6" s="7"/>
      <c r="T6" s="7"/>
      <c r="U6" s="7"/>
    </row>
    <row r="7" spans="1:21" x14ac:dyDescent="0.25">
      <c r="A7" s="424" t="s">
        <v>4</v>
      </c>
      <c r="B7" s="442"/>
      <c r="C7" s="425"/>
      <c r="D7" s="425"/>
      <c r="E7" s="425"/>
      <c r="F7" s="419"/>
      <c r="G7" s="15"/>
      <c r="H7" s="15"/>
      <c r="I7" s="49">
        <v>236292</v>
      </c>
      <c r="J7" s="15"/>
      <c r="K7" s="10"/>
      <c r="L7" s="10"/>
      <c r="M7" s="10"/>
      <c r="N7" s="10"/>
      <c r="O7" s="10"/>
      <c r="P7" s="10"/>
      <c r="Q7" s="7"/>
      <c r="R7" s="7"/>
      <c r="S7" s="7"/>
      <c r="T7" s="7"/>
      <c r="U7" s="7"/>
    </row>
    <row r="8" spans="1:21" x14ac:dyDescent="0.25">
      <c r="A8" s="424" t="s">
        <v>5</v>
      </c>
      <c r="B8" s="442"/>
      <c r="C8" s="425"/>
      <c r="D8" s="425"/>
      <c r="E8" s="425"/>
      <c r="F8" s="419"/>
      <c r="G8" s="15"/>
      <c r="H8" s="15"/>
      <c r="I8" s="49">
        <v>247996</v>
      </c>
      <c r="J8" s="15"/>
      <c r="K8" s="10"/>
      <c r="L8" s="10"/>
      <c r="M8" s="10"/>
      <c r="N8" s="10"/>
      <c r="O8" s="10"/>
      <c r="P8" s="10"/>
      <c r="Q8" s="7"/>
      <c r="R8" s="7"/>
      <c r="S8" s="7"/>
      <c r="T8" s="7"/>
      <c r="U8" s="7"/>
    </row>
    <row r="9" spans="1:21" x14ac:dyDescent="0.25">
      <c r="A9" s="424" t="s">
        <v>6</v>
      </c>
      <c r="B9" s="442"/>
      <c r="C9" s="425"/>
      <c r="D9" s="425"/>
      <c r="E9" s="425"/>
      <c r="F9" s="419"/>
      <c r="G9" s="15"/>
      <c r="H9" s="15"/>
      <c r="I9" s="49">
        <v>1708525</v>
      </c>
      <c r="J9" s="15"/>
      <c r="K9" s="74" t="s">
        <v>125</v>
      </c>
      <c r="L9" s="10"/>
      <c r="M9" s="10"/>
      <c r="N9" s="10"/>
      <c r="O9" s="10"/>
      <c r="P9" s="74" t="s">
        <v>126</v>
      </c>
      <c r="Q9" s="7"/>
      <c r="R9" s="7"/>
      <c r="S9" s="7"/>
      <c r="T9" s="7"/>
      <c r="U9" s="7"/>
    </row>
    <row r="10" spans="1:21" x14ac:dyDescent="0.25">
      <c r="A10" s="424" t="s">
        <v>7</v>
      </c>
      <c r="B10" s="442"/>
      <c r="C10" s="425"/>
      <c r="D10" s="425"/>
      <c r="E10" s="425"/>
      <c r="F10" s="419"/>
      <c r="G10" s="15"/>
      <c r="H10" s="15"/>
      <c r="I10" s="15"/>
      <c r="J10" s="49">
        <v>80800</v>
      </c>
      <c r="K10" s="75">
        <f>G12+H12+I12+J12</f>
        <v>8454613</v>
      </c>
      <c r="L10" s="10"/>
      <c r="M10" s="10"/>
      <c r="N10" s="10"/>
      <c r="O10" s="10"/>
      <c r="P10" s="76">
        <v>897700</v>
      </c>
      <c r="Q10" s="7"/>
      <c r="R10" s="7"/>
      <c r="S10" s="7"/>
      <c r="T10" s="7"/>
      <c r="U10" s="7"/>
    </row>
    <row r="11" spans="1:21" ht="15.75" customHeight="1" x14ac:dyDescent="0.25">
      <c r="A11" s="426"/>
      <c r="B11" s="441"/>
      <c r="C11" s="427"/>
      <c r="D11" s="427"/>
      <c r="E11" s="427"/>
      <c r="F11" s="428"/>
      <c r="G11" s="16"/>
      <c r="H11" s="16"/>
      <c r="I11" s="16"/>
      <c r="J11" s="16"/>
      <c r="K11" s="10"/>
      <c r="L11" s="10"/>
      <c r="M11" s="10"/>
      <c r="N11" s="10"/>
      <c r="O11" s="10"/>
      <c r="P11" s="10"/>
      <c r="Q11" s="7"/>
      <c r="R11" s="7"/>
      <c r="S11" s="7"/>
      <c r="T11" s="7"/>
      <c r="U11" s="7"/>
    </row>
    <row r="12" spans="1:21" ht="15.75" customHeight="1" x14ac:dyDescent="0.25">
      <c r="A12" s="429" t="s">
        <v>8</v>
      </c>
      <c r="B12" s="443"/>
      <c r="C12" s="430"/>
      <c r="D12" s="430"/>
      <c r="E12" s="430"/>
      <c r="F12" s="431"/>
      <c r="G12" s="17">
        <f>SUM(G4:G11)+SUM(G15:G192)</f>
        <v>5392000</v>
      </c>
      <c r="H12" s="18">
        <f>(SUM(H4:H11)+SUM(H15:H192))</f>
        <v>789000</v>
      </c>
      <c r="I12" s="17">
        <f>SUM(I4:I11)+SUM(I15:I192)</f>
        <v>2192813</v>
      </c>
      <c r="J12" s="17">
        <f>SUM(J4:J11)+SUM(J15:J192)</f>
        <v>80800</v>
      </c>
      <c r="K12" s="19">
        <f>-(K16+K23+K25+K31+K34+K42+K81+K133+K38)</f>
        <v>-3924234</v>
      </c>
      <c r="L12" s="19">
        <f>-(L16+L23+L25+L31+L34+L42+L81+L133+L38)</f>
        <v>-2768427</v>
      </c>
      <c r="M12" s="19">
        <f>-(M16+M23+M25+M31+M34+M42+M81+M133+M38)</f>
        <v>-226941</v>
      </c>
      <c r="N12" s="19">
        <f>-(N16+N23+N25+N31+N34+N42+N81+N133+N38)</f>
        <v>-586035</v>
      </c>
      <c r="O12" s="19">
        <f>-(O16+O23+O25+O31+O34+O42+O81+O133+O38)</f>
        <v>-51276</v>
      </c>
      <c r="P12" s="20">
        <f>SUM(G12:O12)</f>
        <v>897700</v>
      </c>
      <c r="Q12" s="7"/>
      <c r="R12" s="7"/>
      <c r="S12" s="7"/>
      <c r="T12" s="7"/>
      <c r="U12" s="7"/>
    </row>
    <row r="13" spans="1:21" ht="15" customHeight="1" x14ac:dyDescent="0.25">
      <c r="A13" s="21"/>
      <c r="B13" s="22"/>
      <c r="C13" s="22"/>
      <c r="D13" s="23"/>
      <c r="E13" s="24"/>
      <c r="F13" s="25"/>
      <c r="G13" s="432" t="s">
        <v>0</v>
      </c>
      <c r="H13" s="433"/>
      <c r="I13" s="433"/>
      <c r="J13" s="434"/>
      <c r="K13" s="422" t="s">
        <v>9</v>
      </c>
      <c r="L13" s="423"/>
      <c r="M13" s="423"/>
      <c r="N13" s="423"/>
      <c r="O13" s="423"/>
      <c r="P13" s="420" t="s">
        <v>8</v>
      </c>
      <c r="Q13" s="7"/>
      <c r="R13" s="7"/>
      <c r="S13" s="7"/>
      <c r="T13" s="7"/>
      <c r="U13" s="7"/>
    </row>
    <row r="14" spans="1:21" ht="30.75" customHeight="1" x14ac:dyDescent="0.25">
      <c r="A14" s="26" t="s">
        <v>10</v>
      </c>
      <c r="B14" s="26"/>
      <c r="C14" s="26" t="s">
        <v>11</v>
      </c>
      <c r="D14" s="27" t="s">
        <v>12</v>
      </c>
      <c r="E14" s="27" t="s">
        <v>13</v>
      </c>
      <c r="F14" s="28" t="s">
        <v>14</v>
      </c>
      <c r="G14" s="11">
        <v>30</v>
      </c>
      <c r="H14" s="12">
        <v>32</v>
      </c>
      <c r="I14" s="12">
        <v>35</v>
      </c>
      <c r="J14" s="13">
        <v>38</v>
      </c>
      <c r="K14" s="29">
        <v>50</v>
      </c>
      <c r="L14" s="30">
        <v>55</v>
      </c>
      <c r="M14" s="30">
        <v>41</v>
      </c>
      <c r="N14" s="30">
        <v>45</v>
      </c>
      <c r="O14" s="31">
        <v>6</v>
      </c>
      <c r="P14" s="421"/>
      <c r="Q14" s="7"/>
      <c r="R14" s="7"/>
      <c r="S14" s="7"/>
      <c r="T14" s="7"/>
      <c r="U14" s="7"/>
    </row>
    <row r="15" spans="1:21" x14ac:dyDescent="0.25">
      <c r="A15" s="32"/>
      <c r="B15" s="33"/>
      <c r="C15" s="33"/>
      <c r="D15" s="34"/>
      <c r="E15" s="35"/>
      <c r="F15" s="35"/>
      <c r="G15" s="36"/>
      <c r="H15" s="36"/>
      <c r="I15" s="36"/>
      <c r="J15" s="36"/>
      <c r="K15" s="37"/>
      <c r="L15" s="37"/>
      <c r="M15" s="37"/>
      <c r="N15" s="37"/>
      <c r="O15" s="38"/>
      <c r="P15" s="39"/>
      <c r="Q15" s="7"/>
      <c r="R15" s="7"/>
      <c r="S15" s="7"/>
      <c r="T15" s="7"/>
      <c r="U15" s="7"/>
    </row>
    <row r="16" spans="1:21" x14ac:dyDescent="0.25">
      <c r="A16" s="41" t="s">
        <v>15</v>
      </c>
      <c r="B16" s="128" t="s">
        <v>410</v>
      </c>
      <c r="C16" s="418" t="s">
        <v>16</v>
      </c>
      <c r="D16" s="419"/>
      <c r="E16" s="42"/>
      <c r="F16" s="42"/>
      <c r="G16" s="43"/>
      <c r="H16" s="43"/>
      <c r="I16" s="43"/>
      <c r="J16" s="43"/>
      <c r="K16" s="43">
        <f>SUM(K17:K22)</f>
        <v>280650</v>
      </c>
      <c r="L16" s="43">
        <f>SUM(L17:L22)</f>
        <v>88450</v>
      </c>
      <c r="M16" s="43"/>
      <c r="N16" s="43">
        <f>SUM(N17:N22)</f>
        <v>22000</v>
      </c>
      <c r="O16" s="44">
        <f>SUM(O17:O22)</f>
        <v>51276</v>
      </c>
      <c r="P16" s="45">
        <f>SUM(K16:O16)</f>
        <v>442376</v>
      </c>
      <c r="Q16" s="7"/>
      <c r="R16" s="7"/>
      <c r="S16" s="7"/>
      <c r="T16" s="7"/>
      <c r="U16" s="7"/>
    </row>
    <row r="17" spans="1:21" x14ac:dyDescent="0.25">
      <c r="A17" s="1"/>
      <c r="B17" s="125" t="s">
        <v>410</v>
      </c>
      <c r="C17" s="57" t="s">
        <v>17</v>
      </c>
      <c r="D17" s="52" t="s">
        <v>127</v>
      </c>
      <c r="E17" s="53" t="s">
        <v>128</v>
      </c>
      <c r="F17" s="48"/>
      <c r="G17" s="15"/>
      <c r="H17" s="15"/>
      <c r="I17" s="15"/>
      <c r="J17" s="15"/>
      <c r="K17" s="49">
        <v>10900</v>
      </c>
      <c r="L17" s="49">
        <v>5500</v>
      </c>
      <c r="M17" s="15"/>
      <c r="N17" s="15"/>
      <c r="O17" s="50"/>
      <c r="P17" s="51"/>
    </row>
    <row r="18" spans="1:21" ht="30" x14ac:dyDescent="0.25">
      <c r="A18" s="77"/>
      <c r="B18" s="77" t="s">
        <v>410</v>
      </c>
      <c r="C18" s="57" t="s">
        <v>19</v>
      </c>
      <c r="D18" s="52" t="s">
        <v>20</v>
      </c>
      <c r="E18" s="53" t="s">
        <v>129</v>
      </c>
      <c r="F18" s="53" t="s">
        <v>130</v>
      </c>
      <c r="G18" s="15"/>
      <c r="H18" s="49">
        <v>26500</v>
      </c>
      <c r="I18" s="15"/>
      <c r="J18" s="15"/>
      <c r="K18" s="49">
        <v>265500</v>
      </c>
      <c r="L18" s="49">
        <v>82950</v>
      </c>
      <c r="M18" s="15"/>
      <c r="N18" s="15"/>
      <c r="O18" s="54">
        <v>9000</v>
      </c>
      <c r="P18" s="51"/>
    </row>
    <row r="19" spans="1:21" x14ac:dyDescent="0.25">
      <c r="A19" s="77"/>
      <c r="B19" s="77" t="s">
        <v>410</v>
      </c>
      <c r="C19" s="57"/>
      <c r="D19" s="52"/>
      <c r="E19" s="48"/>
      <c r="F19" s="53" t="s">
        <v>131</v>
      </c>
      <c r="G19" s="15"/>
      <c r="H19" s="15"/>
      <c r="I19" s="15"/>
      <c r="J19" s="15"/>
      <c r="K19" s="49"/>
      <c r="L19" s="49"/>
      <c r="M19" s="15"/>
      <c r="N19" s="15"/>
      <c r="O19" s="54"/>
      <c r="P19" s="51"/>
    </row>
    <row r="20" spans="1:21" x14ac:dyDescent="0.25">
      <c r="A20" s="77"/>
      <c r="B20" s="77" t="s">
        <v>410</v>
      </c>
      <c r="C20" s="57" t="s">
        <v>27</v>
      </c>
      <c r="D20" s="52" t="s">
        <v>28</v>
      </c>
      <c r="E20" s="48"/>
      <c r="F20" s="48"/>
      <c r="G20" s="15"/>
      <c r="H20" s="15"/>
      <c r="I20" s="15"/>
      <c r="J20" s="15"/>
      <c r="K20" s="15"/>
      <c r="L20" s="15"/>
      <c r="M20" s="15"/>
      <c r="N20" s="15"/>
      <c r="O20" s="54">
        <v>42276</v>
      </c>
      <c r="P20" s="51"/>
    </row>
    <row r="21" spans="1:21" x14ac:dyDescent="0.25">
      <c r="A21" s="77"/>
      <c r="B21" s="77" t="s">
        <v>410</v>
      </c>
      <c r="C21" s="57" t="s">
        <v>132</v>
      </c>
      <c r="D21" s="52" t="s">
        <v>133</v>
      </c>
      <c r="E21" s="48"/>
      <c r="F21" s="48"/>
      <c r="G21" s="15"/>
      <c r="H21" s="15"/>
      <c r="I21" s="15"/>
      <c r="J21" s="15"/>
      <c r="K21" s="49">
        <v>4250</v>
      </c>
      <c r="L21" s="15"/>
      <c r="M21" s="15"/>
      <c r="N21" s="15"/>
      <c r="O21" s="50"/>
      <c r="P21" s="51"/>
    </row>
    <row r="22" spans="1:21" x14ac:dyDescent="0.25">
      <c r="A22" s="46"/>
      <c r="B22" s="57" t="s">
        <v>410</v>
      </c>
      <c r="C22" s="57" t="s">
        <v>29</v>
      </c>
      <c r="D22" s="52" t="s">
        <v>134</v>
      </c>
      <c r="E22" s="48"/>
      <c r="F22" s="48"/>
      <c r="G22" s="15"/>
      <c r="H22" s="15"/>
      <c r="I22" s="15"/>
      <c r="J22" s="15"/>
      <c r="K22" s="15"/>
      <c r="L22" s="15"/>
      <c r="M22" s="15"/>
      <c r="N22" s="49">
        <v>22000</v>
      </c>
      <c r="O22" s="50"/>
      <c r="P22" s="51"/>
    </row>
    <row r="23" spans="1:21" x14ac:dyDescent="0.25">
      <c r="A23" s="41" t="s">
        <v>31</v>
      </c>
      <c r="B23" s="124" t="s">
        <v>410</v>
      </c>
      <c r="C23" s="418" t="s">
        <v>32</v>
      </c>
      <c r="D23" s="419"/>
      <c r="E23" s="42"/>
      <c r="F23" s="42"/>
      <c r="G23" s="43"/>
      <c r="H23" s="43"/>
      <c r="I23" s="43"/>
      <c r="J23" s="43"/>
      <c r="K23" s="43">
        <f t="shared" ref="K23:O23" si="0">SUM(K24)</f>
        <v>0</v>
      </c>
      <c r="L23" s="43">
        <f t="shared" si="0"/>
        <v>200</v>
      </c>
      <c r="M23" s="43">
        <f t="shared" si="0"/>
        <v>0</v>
      </c>
      <c r="N23" s="43">
        <f t="shared" si="0"/>
        <v>0</v>
      </c>
      <c r="O23" s="44">
        <f t="shared" si="0"/>
        <v>0</v>
      </c>
      <c r="P23" s="78">
        <v>200</v>
      </c>
      <c r="Q23" s="7"/>
      <c r="R23" s="7"/>
      <c r="S23" s="7"/>
      <c r="T23" s="7"/>
      <c r="U23" s="7"/>
    </row>
    <row r="24" spans="1:21" x14ac:dyDescent="0.25">
      <c r="A24" s="46"/>
      <c r="B24" s="57" t="s">
        <v>410</v>
      </c>
      <c r="C24" s="57" t="s">
        <v>135</v>
      </c>
      <c r="D24" s="52" t="s">
        <v>136</v>
      </c>
      <c r="E24" s="53" t="s">
        <v>137</v>
      </c>
      <c r="F24" s="48"/>
      <c r="G24" s="15"/>
      <c r="H24" s="15"/>
      <c r="I24" s="15"/>
      <c r="J24" s="15"/>
      <c r="K24" s="15"/>
      <c r="L24" s="49">
        <v>200</v>
      </c>
      <c r="M24" s="15"/>
      <c r="N24" s="15"/>
      <c r="O24" s="50"/>
      <c r="P24" s="51"/>
    </row>
    <row r="25" spans="1:21" x14ac:dyDescent="0.25">
      <c r="A25" s="41" t="s">
        <v>35</v>
      </c>
      <c r="B25" s="124" t="s">
        <v>410</v>
      </c>
      <c r="C25" s="418" t="s">
        <v>36</v>
      </c>
      <c r="D25" s="419"/>
      <c r="E25" s="42"/>
      <c r="F25" s="42"/>
      <c r="G25" s="43"/>
      <c r="H25" s="43"/>
      <c r="I25" s="43"/>
      <c r="J25" s="43"/>
      <c r="K25" s="43">
        <f>SUM(K26:K30)</f>
        <v>74440</v>
      </c>
      <c r="L25" s="43">
        <f>SUM(L26:L30)</f>
        <v>215720</v>
      </c>
      <c r="M25" s="43">
        <f>SUM(M26:M30)</f>
        <v>0</v>
      </c>
      <c r="N25" s="43">
        <f>SUM(N26:N30)</f>
        <v>81000</v>
      </c>
      <c r="O25" s="44">
        <f>SUM(O26:O30)</f>
        <v>0</v>
      </c>
      <c r="P25" s="45">
        <f>K25+L25+N25</f>
        <v>371160</v>
      </c>
      <c r="Q25" s="7"/>
      <c r="R25" s="7"/>
      <c r="S25" s="7"/>
      <c r="T25" s="7"/>
      <c r="U25" s="7"/>
    </row>
    <row r="26" spans="1:21" x14ac:dyDescent="0.25">
      <c r="A26" s="46"/>
      <c r="B26" s="57" t="s">
        <v>410</v>
      </c>
      <c r="C26" s="57" t="s">
        <v>37</v>
      </c>
      <c r="D26" s="52" t="s">
        <v>38</v>
      </c>
      <c r="E26" s="48"/>
      <c r="F26" s="48"/>
      <c r="G26" s="15"/>
      <c r="H26" s="15"/>
      <c r="I26" s="15"/>
      <c r="J26" s="15"/>
      <c r="K26" s="49">
        <v>61000</v>
      </c>
      <c r="L26" s="49">
        <v>5200</v>
      </c>
      <c r="M26" s="15"/>
      <c r="N26" s="15"/>
      <c r="O26" s="50"/>
      <c r="P26" s="51"/>
    </row>
    <row r="27" spans="1:21" ht="30" x14ac:dyDescent="0.25">
      <c r="A27" s="46"/>
      <c r="B27" s="57" t="s">
        <v>410</v>
      </c>
      <c r="C27" s="57" t="s">
        <v>138</v>
      </c>
      <c r="D27" s="52" t="s">
        <v>139</v>
      </c>
      <c r="E27" s="53" t="s">
        <v>140</v>
      </c>
      <c r="F27" s="48"/>
      <c r="G27" s="15"/>
      <c r="H27" s="15"/>
      <c r="I27" s="15"/>
      <c r="J27" s="15"/>
      <c r="K27" s="49">
        <v>13440</v>
      </c>
      <c r="L27" s="49">
        <v>25520</v>
      </c>
      <c r="M27" s="15"/>
      <c r="N27" s="49">
        <v>31000</v>
      </c>
      <c r="O27" s="50"/>
      <c r="P27" s="51"/>
    </row>
    <row r="28" spans="1:21" ht="30" x14ac:dyDescent="0.25">
      <c r="A28" s="46"/>
      <c r="B28" s="57" t="s">
        <v>410</v>
      </c>
      <c r="C28" s="57"/>
      <c r="D28" s="52"/>
      <c r="E28" s="53" t="s">
        <v>141</v>
      </c>
      <c r="F28" s="48"/>
      <c r="G28" s="15"/>
      <c r="H28" s="15"/>
      <c r="I28" s="15"/>
      <c r="J28" s="15"/>
      <c r="K28" s="49"/>
      <c r="L28" s="49"/>
      <c r="M28" s="15"/>
      <c r="N28" s="49"/>
      <c r="O28" s="50"/>
      <c r="P28" s="51"/>
    </row>
    <row r="29" spans="1:21" ht="45" x14ac:dyDescent="0.25">
      <c r="A29" s="46"/>
      <c r="B29" s="57" t="s">
        <v>410</v>
      </c>
      <c r="C29" s="57" t="s">
        <v>142</v>
      </c>
      <c r="D29" s="52" t="s">
        <v>40</v>
      </c>
      <c r="E29" s="53" t="s">
        <v>143</v>
      </c>
      <c r="F29" s="48"/>
      <c r="G29" s="15"/>
      <c r="H29" s="15"/>
      <c r="I29" s="15"/>
      <c r="J29" s="15"/>
      <c r="K29" s="15"/>
      <c r="L29" s="49">
        <v>160000</v>
      </c>
      <c r="M29" s="15"/>
      <c r="N29" s="49">
        <v>50000</v>
      </c>
      <c r="O29" s="50"/>
      <c r="P29" s="51"/>
    </row>
    <row r="30" spans="1:21" x14ac:dyDescent="0.25">
      <c r="A30" s="46"/>
      <c r="B30" s="57" t="s">
        <v>410</v>
      </c>
      <c r="C30" s="57" t="s">
        <v>43</v>
      </c>
      <c r="D30" s="52" t="s">
        <v>144</v>
      </c>
      <c r="E30" s="48"/>
      <c r="F30" s="48"/>
      <c r="G30" s="15"/>
      <c r="H30" s="15"/>
      <c r="I30" s="15"/>
      <c r="J30" s="15"/>
      <c r="K30" s="15"/>
      <c r="L30" s="49">
        <v>25000</v>
      </c>
      <c r="M30" s="15"/>
      <c r="N30" s="15"/>
      <c r="O30" s="50"/>
      <c r="P30" s="51"/>
    </row>
    <row r="31" spans="1:21" x14ac:dyDescent="0.25">
      <c r="A31" s="41" t="s">
        <v>48</v>
      </c>
      <c r="B31" s="124" t="s">
        <v>410</v>
      </c>
      <c r="C31" s="418" t="s">
        <v>49</v>
      </c>
      <c r="D31" s="419"/>
      <c r="E31" s="42"/>
      <c r="F31" s="42"/>
      <c r="G31" s="43"/>
      <c r="H31" s="43"/>
      <c r="I31" s="43"/>
      <c r="J31" s="43"/>
      <c r="K31" s="43">
        <f t="shared" ref="K31:O31" si="1">SUM(K32:K33)</f>
        <v>0</v>
      </c>
      <c r="L31" s="43">
        <f t="shared" si="1"/>
        <v>225000</v>
      </c>
      <c r="M31" s="43">
        <f t="shared" si="1"/>
        <v>0</v>
      </c>
      <c r="N31" s="43">
        <f t="shared" si="1"/>
        <v>0</v>
      </c>
      <c r="O31" s="44">
        <f t="shared" si="1"/>
        <v>0</v>
      </c>
      <c r="P31" s="78">
        <v>225000</v>
      </c>
      <c r="Q31" s="7"/>
      <c r="R31" s="7"/>
      <c r="S31" s="7"/>
      <c r="T31" s="7"/>
      <c r="U31" s="7"/>
    </row>
    <row r="32" spans="1:21" x14ac:dyDescent="0.25">
      <c r="A32" s="46"/>
      <c r="B32" s="57" t="s">
        <v>410</v>
      </c>
      <c r="C32" s="60" t="s">
        <v>50</v>
      </c>
      <c r="D32" s="61" t="s">
        <v>51</v>
      </c>
      <c r="E32" s="35"/>
      <c r="F32" s="35"/>
      <c r="G32" s="62"/>
      <c r="H32" s="62"/>
      <c r="I32" s="62"/>
      <c r="J32" s="62"/>
      <c r="K32" s="62"/>
      <c r="L32" s="49">
        <v>5000</v>
      </c>
      <c r="M32" s="62"/>
      <c r="N32" s="62"/>
      <c r="O32" s="63"/>
      <c r="P32" s="39"/>
      <c r="Q32" s="7"/>
      <c r="R32" s="7"/>
      <c r="S32" s="7"/>
      <c r="T32" s="7"/>
      <c r="U32" s="7"/>
    </row>
    <row r="33" spans="1:21" x14ac:dyDescent="0.25">
      <c r="A33" s="46"/>
      <c r="B33" s="57" t="s">
        <v>410</v>
      </c>
      <c r="C33" s="60" t="s">
        <v>145</v>
      </c>
      <c r="D33" s="61" t="s">
        <v>146</v>
      </c>
      <c r="E33" s="35"/>
      <c r="F33" s="35"/>
      <c r="G33" s="62"/>
      <c r="H33" s="62"/>
      <c r="I33" s="62"/>
      <c r="J33" s="62"/>
      <c r="K33" s="62"/>
      <c r="L33" s="49">
        <v>220000</v>
      </c>
      <c r="M33" s="62"/>
      <c r="N33" s="62"/>
      <c r="O33" s="63"/>
      <c r="P33" s="39"/>
      <c r="Q33" s="7"/>
      <c r="R33" s="7"/>
      <c r="S33" s="7"/>
      <c r="T33" s="7"/>
      <c r="U33" s="7"/>
    </row>
    <row r="34" spans="1:21" x14ac:dyDescent="0.25">
      <c r="A34" s="41" t="s">
        <v>52</v>
      </c>
      <c r="B34" s="124" t="s">
        <v>410</v>
      </c>
      <c r="C34" s="418" t="s">
        <v>53</v>
      </c>
      <c r="D34" s="419"/>
      <c r="E34" s="42"/>
      <c r="F34" s="42"/>
      <c r="G34" s="43"/>
      <c r="H34" s="43"/>
      <c r="I34" s="43"/>
      <c r="J34" s="43"/>
      <c r="K34" s="43">
        <f t="shared" ref="K34:O34" si="2">SUM(K35:K37)</f>
        <v>6010</v>
      </c>
      <c r="L34" s="43">
        <f t="shared" si="2"/>
        <v>38000</v>
      </c>
      <c r="M34" s="43">
        <f t="shared" si="2"/>
        <v>0</v>
      </c>
      <c r="N34" s="43">
        <f t="shared" si="2"/>
        <v>35400</v>
      </c>
      <c r="O34" s="44">
        <f t="shared" si="2"/>
        <v>0</v>
      </c>
      <c r="P34" s="45">
        <f>K34+L34+N34</f>
        <v>79410</v>
      </c>
      <c r="Q34" s="7"/>
      <c r="R34" s="7"/>
      <c r="S34" s="7"/>
      <c r="T34" s="7"/>
      <c r="U34" s="7"/>
    </row>
    <row r="35" spans="1:21" x14ac:dyDescent="0.25">
      <c r="A35" s="46"/>
      <c r="B35" s="57" t="s">
        <v>410</v>
      </c>
      <c r="C35" s="60" t="s">
        <v>147</v>
      </c>
      <c r="D35" s="61" t="s">
        <v>148</v>
      </c>
      <c r="E35" s="53" t="s">
        <v>149</v>
      </c>
      <c r="F35" s="35"/>
      <c r="G35" s="62"/>
      <c r="H35" s="62"/>
      <c r="I35" s="62"/>
      <c r="J35" s="62"/>
      <c r="K35" s="62"/>
      <c r="L35" s="49">
        <v>5000</v>
      </c>
      <c r="M35" s="62"/>
      <c r="N35" s="62"/>
      <c r="O35" s="63"/>
      <c r="P35" s="39"/>
      <c r="Q35" s="7"/>
      <c r="R35" s="7"/>
      <c r="S35" s="7"/>
      <c r="T35" s="7"/>
      <c r="U35" s="7"/>
    </row>
    <row r="36" spans="1:21" ht="30" x14ac:dyDescent="0.25">
      <c r="A36" s="46"/>
      <c r="B36" s="57" t="s">
        <v>410</v>
      </c>
      <c r="C36" s="60" t="s">
        <v>54</v>
      </c>
      <c r="D36" s="61" t="s">
        <v>55</v>
      </c>
      <c r="E36" s="53" t="s">
        <v>150</v>
      </c>
      <c r="F36" s="35"/>
      <c r="G36" s="62"/>
      <c r="H36" s="62"/>
      <c r="I36" s="62"/>
      <c r="J36" s="62"/>
      <c r="K36" s="62"/>
      <c r="L36" s="49">
        <v>18000</v>
      </c>
      <c r="M36" s="62"/>
      <c r="N36" s="49">
        <v>30000</v>
      </c>
      <c r="O36" s="63"/>
      <c r="P36" s="39"/>
      <c r="Q36" s="7"/>
      <c r="R36" s="7"/>
      <c r="S36" s="7"/>
      <c r="T36" s="7"/>
      <c r="U36" s="7"/>
    </row>
    <row r="37" spans="1:21" x14ac:dyDescent="0.25">
      <c r="A37" s="46"/>
      <c r="B37" s="57" t="s">
        <v>410</v>
      </c>
      <c r="C37" s="60" t="s">
        <v>56</v>
      </c>
      <c r="D37" s="61" t="s">
        <v>151</v>
      </c>
      <c r="E37" s="35"/>
      <c r="F37" s="35"/>
      <c r="G37" s="62"/>
      <c r="H37" s="49">
        <v>9200</v>
      </c>
      <c r="I37" s="62"/>
      <c r="J37" s="62"/>
      <c r="K37" s="49">
        <v>6010</v>
      </c>
      <c r="L37" s="49">
        <v>15000</v>
      </c>
      <c r="M37" s="62"/>
      <c r="N37" s="49">
        <v>5400</v>
      </c>
      <c r="O37" s="63"/>
      <c r="P37" s="39"/>
      <c r="Q37" s="7"/>
      <c r="R37" s="7"/>
      <c r="S37" s="7"/>
      <c r="T37" s="7"/>
      <c r="U37" s="7"/>
    </row>
    <row r="38" spans="1:21" x14ac:dyDescent="0.25">
      <c r="A38" s="41" t="s">
        <v>60</v>
      </c>
      <c r="B38" s="124" t="s">
        <v>410</v>
      </c>
      <c r="C38" s="418" t="s">
        <v>61</v>
      </c>
      <c r="D38" s="419"/>
      <c r="E38" s="42"/>
      <c r="F38" s="42"/>
      <c r="G38" s="43"/>
      <c r="H38" s="43"/>
      <c r="I38" s="43"/>
      <c r="J38" s="43"/>
      <c r="K38" s="43">
        <f t="shared" ref="K38:O38" si="3">SUM(K39:K41)</f>
        <v>0</v>
      </c>
      <c r="L38" s="43">
        <f t="shared" si="3"/>
        <v>0</v>
      </c>
      <c r="M38" s="43">
        <f t="shared" si="3"/>
        <v>0</v>
      </c>
      <c r="N38" s="43">
        <f t="shared" si="3"/>
        <v>0</v>
      </c>
      <c r="O38" s="44">
        <f t="shared" si="3"/>
        <v>0</v>
      </c>
      <c r="P38" s="45"/>
      <c r="Q38" s="7"/>
      <c r="R38" s="7"/>
      <c r="S38" s="7"/>
      <c r="T38" s="7"/>
      <c r="U38" s="7"/>
    </row>
    <row r="39" spans="1:21" x14ac:dyDescent="0.25">
      <c r="A39" s="46"/>
      <c r="B39" s="57" t="s">
        <v>410</v>
      </c>
      <c r="C39" s="65"/>
      <c r="D39" s="66"/>
      <c r="E39" s="35"/>
      <c r="F39" s="35"/>
      <c r="G39" s="62"/>
      <c r="H39" s="62"/>
      <c r="I39" s="62"/>
      <c r="J39" s="62"/>
      <c r="K39" s="62"/>
      <c r="L39" s="62"/>
      <c r="M39" s="62"/>
      <c r="N39" s="62"/>
      <c r="O39" s="63"/>
      <c r="P39" s="39"/>
      <c r="Q39" s="7"/>
      <c r="R39" s="7"/>
      <c r="S39" s="7"/>
      <c r="T39" s="7"/>
      <c r="U39" s="7"/>
    </row>
    <row r="40" spans="1:21" x14ac:dyDescent="0.25">
      <c r="A40" s="46"/>
      <c r="B40" s="57" t="s">
        <v>410</v>
      </c>
      <c r="C40" s="65"/>
      <c r="D40" s="66"/>
      <c r="E40" s="35"/>
      <c r="F40" s="35"/>
      <c r="G40" s="62"/>
      <c r="H40" s="62"/>
      <c r="I40" s="62"/>
      <c r="J40" s="62"/>
      <c r="K40" s="62"/>
      <c r="L40" s="62"/>
      <c r="M40" s="62"/>
      <c r="N40" s="62"/>
      <c r="O40" s="63"/>
      <c r="P40" s="39"/>
      <c r="Q40" s="7"/>
      <c r="R40" s="7"/>
      <c r="S40" s="7"/>
      <c r="T40" s="7"/>
      <c r="U40" s="7"/>
    </row>
    <row r="41" spans="1:21" x14ac:dyDescent="0.25">
      <c r="A41" s="46"/>
      <c r="B41" s="57" t="s">
        <v>410</v>
      </c>
      <c r="C41" s="65"/>
      <c r="D41" s="66"/>
      <c r="E41" s="35"/>
      <c r="F41" s="35"/>
      <c r="G41" s="62"/>
      <c r="H41" s="62"/>
      <c r="I41" s="62"/>
      <c r="J41" s="62"/>
      <c r="K41" s="62"/>
      <c r="L41" s="62"/>
      <c r="M41" s="62"/>
      <c r="N41" s="62"/>
      <c r="O41" s="63"/>
      <c r="P41" s="39"/>
      <c r="Q41" s="7"/>
      <c r="R41" s="7"/>
      <c r="S41" s="7"/>
      <c r="T41" s="7"/>
      <c r="U41" s="7"/>
    </row>
    <row r="42" spans="1:21" x14ac:dyDescent="0.25">
      <c r="A42" s="41" t="s">
        <v>62</v>
      </c>
      <c r="B42" s="124" t="s">
        <v>410</v>
      </c>
      <c r="C42" s="418" t="s">
        <v>63</v>
      </c>
      <c r="D42" s="419"/>
      <c r="E42" s="42"/>
      <c r="F42" s="42"/>
      <c r="G42" s="43"/>
      <c r="H42" s="43"/>
      <c r="I42" s="43"/>
      <c r="J42" s="43"/>
      <c r="K42" s="43">
        <f>SUM(K43:K80)</f>
        <v>511226</v>
      </c>
      <c r="L42" s="43">
        <f>SUM(L43:L80)</f>
        <v>455251</v>
      </c>
      <c r="M42" s="43">
        <f>SUM(M43:M52)</f>
        <v>0</v>
      </c>
      <c r="N42" s="43">
        <f>SUM(N43:N80)</f>
        <v>112635</v>
      </c>
      <c r="O42" s="44">
        <f>SUM(O43:O52)</f>
        <v>0</v>
      </c>
      <c r="P42" s="45">
        <f>K42+L42+N42</f>
        <v>1079112</v>
      </c>
      <c r="Q42" s="7"/>
      <c r="R42" s="7"/>
      <c r="S42" s="7"/>
      <c r="T42" s="7"/>
      <c r="U42" s="7"/>
    </row>
    <row r="43" spans="1:21" x14ac:dyDescent="0.25">
      <c r="A43" s="46"/>
      <c r="B43" s="57" t="s">
        <v>410</v>
      </c>
      <c r="C43" s="60" t="s">
        <v>152</v>
      </c>
      <c r="D43" s="52" t="s">
        <v>153</v>
      </c>
      <c r="E43" s="52" t="s">
        <v>154</v>
      </c>
      <c r="F43" s="35"/>
      <c r="G43" s="62"/>
      <c r="H43" s="49">
        <v>10000</v>
      </c>
      <c r="I43" s="62"/>
      <c r="J43" s="62"/>
      <c r="K43" s="49">
        <v>21850</v>
      </c>
      <c r="L43" s="49">
        <v>25720</v>
      </c>
      <c r="M43" s="62"/>
      <c r="N43" s="80"/>
      <c r="O43" s="63"/>
      <c r="P43" s="39"/>
      <c r="Q43" s="7"/>
      <c r="R43" s="7"/>
      <c r="S43" s="7"/>
      <c r="T43" s="7"/>
      <c r="U43" s="7"/>
    </row>
    <row r="44" spans="1:21" x14ac:dyDescent="0.25">
      <c r="A44" s="46"/>
      <c r="B44" s="57" t="s">
        <v>410</v>
      </c>
      <c r="C44" s="60"/>
      <c r="D44" s="52"/>
      <c r="E44" s="40"/>
      <c r="F44" s="35"/>
      <c r="G44" s="62"/>
      <c r="H44" s="62"/>
      <c r="I44" s="62"/>
      <c r="J44" s="62"/>
      <c r="K44" s="49"/>
      <c r="L44" s="49"/>
      <c r="M44" s="62"/>
      <c r="N44" s="80"/>
      <c r="O44" s="63"/>
      <c r="P44" s="39"/>
      <c r="Q44" s="7"/>
      <c r="R44" s="7"/>
      <c r="S44" s="7"/>
      <c r="T44" s="7"/>
      <c r="U44" s="7"/>
    </row>
    <row r="45" spans="1:21" x14ac:dyDescent="0.25">
      <c r="A45" s="46"/>
      <c r="B45" s="57" t="s">
        <v>410</v>
      </c>
      <c r="C45" s="60" t="s">
        <v>155</v>
      </c>
      <c r="D45" s="52" t="s">
        <v>156</v>
      </c>
      <c r="E45" s="52" t="s">
        <v>157</v>
      </c>
      <c r="F45" s="35"/>
      <c r="G45" s="62"/>
      <c r="H45" s="62"/>
      <c r="I45" s="62"/>
      <c r="J45" s="62"/>
      <c r="K45" s="49">
        <v>168500</v>
      </c>
      <c r="L45" s="49">
        <v>89110</v>
      </c>
      <c r="M45" s="62"/>
      <c r="N45" s="49">
        <v>2000</v>
      </c>
      <c r="O45" s="63"/>
      <c r="P45" s="39"/>
      <c r="Q45" s="7"/>
      <c r="R45" s="7"/>
      <c r="S45" s="7"/>
      <c r="T45" s="7"/>
      <c r="U45" s="7"/>
    </row>
    <row r="46" spans="1:21" x14ac:dyDescent="0.25">
      <c r="A46" s="46"/>
      <c r="B46" s="57" t="s">
        <v>410</v>
      </c>
      <c r="C46" s="60"/>
      <c r="D46" s="52"/>
      <c r="E46" s="52" t="s">
        <v>158</v>
      </c>
      <c r="F46" s="35"/>
      <c r="G46" s="62"/>
      <c r="H46" s="49">
        <v>19000</v>
      </c>
      <c r="I46" s="62"/>
      <c r="J46" s="62"/>
      <c r="K46" s="49"/>
      <c r="L46" s="49"/>
      <c r="M46" s="62"/>
      <c r="N46" s="49"/>
      <c r="O46" s="63"/>
      <c r="P46" s="39"/>
      <c r="Q46" s="7"/>
      <c r="R46" s="7"/>
      <c r="S46" s="7"/>
      <c r="T46" s="7"/>
      <c r="U46" s="7"/>
    </row>
    <row r="47" spans="1:21" x14ac:dyDescent="0.25">
      <c r="A47" s="46"/>
      <c r="B47" s="57" t="s">
        <v>410</v>
      </c>
      <c r="C47" s="60"/>
      <c r="D47" s="52"/>
      <c r="E47" s="52" t="s">
        <v>159</v>
      </c>
      <c r="F47" s="35"/>
      <c r="G47" s="62"/>
      <c r="H47" s="49">
        <v>18000</v>
      </c>
      <c r="I47" s="62"/>
      <c r="J47" s="62"/>
      <c r="K47" s="49"/>
      <c r="L47" s="49"/>
      <c r="M47" s="62"/>
      <c r="N47" s="49"/>
      <c r="O47" s="63"/>
      <c r="P47" s="39"/>
      <c r="Q47" s="7"/>
      <c r="R47" s="7"/>
      <c r="S47" s="7"/>
      <c r="T47" s="7"/>
      <c r="U47" s="7"/>
    </row>
    <row r="48" spans="1:21" x14ac:dyDescent="0.25">
      <c r="A48" s="46"/>
      <c r="B48" s="57" t="s">
        <v>410</v>
      </c>
      <c r="C48" s="60"/>
      <c r="D48" s="52"/>
      <c r="E48" s="40"/>
      <c r="F48" s="35"/>
      <c r="G48" s="62"/>
      <c r="H48" s="62"/>
      <c r="I48" s="62"/>
      <c r="J48" s="62"/>
      <c r="K48" s="49"/>
      <c r="L48" s="49"/>
      <c r="M48" s="62"/>
      <c r="N48" s="49"/>
      <c r="O48" s="63"/>
      <c r="P48" s="39"/>
      <c r="Q48" s="7"/>
      <c r="R48" s="7"/>
      <c r="S48" s="7"/>
      <c r="T48" s="7"/>
      <c r="U48" s="7"/>
    </row>
    <row r="49" spans="1:21" x14ac:dyDescent="0.25">
      <c r="A49" s="46"/>
      <c r="B49" s="57" t="s">
        <v>410</v>
      </c>
      <c r="C49" s="60" t="s">
        <v>160</v>
      </c>
      <c r="D49" s="52" t="s">
        <v>161</v>
      </c>
      <c r="E49" s="40"/>
      <c r="F49" s="35"/>
      <c r="G49" s="62"/>
      <c r="H49" s="49">
        <v>43000</v>
      </c>
      <c r="I49" s="62"/>
      <c r="J49" s="62"/>
      <c r="K49" s="62"/>
      <c r="L49" s="49">
        <v>30000</v>
      </c>
      <c r="M49" s="62"/>
      <c r="N49" s="62"/>
      <c r="O49" s="63"/>
      <c r="P49" s="39"/>
      <c r="Q49" s="7"/>
      <c r="R49" s="7"/>
      <c r="S49" s="7"/>
      <c r="T49" s="7"/>
      <c r="U49" s="7"/>
    </row>
    <row r="50" spans="1:21" x14ac:dyDescent="0.25">
      <c r="A50" s="46"/>
      <c r="B50" s="57" t="s">
        <v>410</v>
      </c>
      <c r="C50" s="60"/>
      <c r="D50" s="52"/>
      <c r="E50" s="52" t="s">
        <v>162</v>
      </c>
      <c r="F50" s="35"/>
      <c r="G50" s="62"/>
      <c r="H50" s="62"/>
      <c r="I50" s="62"/>
      <c r="J50" s="62"/>
      <c r="K50" s="62"/>
      <c r="L50" s="49"/>
      <c r="M50" s="62"/>
      <c r="N50" s="62"/>
      <c r="O50" s="63"/>
      <c r="P50" s="39"/>
      <c r="Q50" s="7"/>
      <c r="R50" s="7"/>
      <c r="S50" s="7"/>
      <c r="T50" s="7"/>
      <c r="U50" s="7"/>
    </row>
    <row r="51" spans="1:21" x14ac:dyDescent="0.25">
      <c r="A51" s="46"/>
      <c r="B51" s="57" t="s">
        <v>410</v>
      </c>
      <c r="C51" s="60"/>
      <c r="D51" s="52"/>
      <c r="E51" s="40"/>
      <c r="F51" s="35"/>
      <c r="G51" s="62"/>
      <c r="H51" s="62"/>
      <c r="I51" s="62"/>
      <c r="J51" s="62"/>
      <c r="K51" s="62"/>
      <c r="L51" s="49"/>
      <c r="M51" s="62"/>
      <c r="N51" s="62"/>
      <c r="O51" s="63"/>
      <c r="P51" s="39"/>
      <c r="Q51" s="7"/>
      <c r="R51" s="7"/>
      <c r="S51" s="7"/>
      <c r="T51" s="7"/>
      <c r="U51" s="7"/>
    </row>
    <row r="52" spans="1:21" x14ac:dyDescent="0.25">
      <c r="A52" s="46"/>
      <c r="B52" s="57" t="s">
        <v>410</v>
      </c>
      <c r="C52" s="60" t="s">
        <v>163</v>
      </c>
      <c r="D52" s="52" t="s">
        <v>164</v>
      </c>
      <c r="E52" s="52" t="s">
        <v>165</v>
      </c>
      <c r="F52" s="35"/>
      <c r="G52" s="62"/>
      <c r="H52" s="49">
        <v>12000</v>
      </c>
      <c r="I52" s="62"/>
      <c r="J52" s="62"/>
      <c r="K52" s="49">
        <v>140500</v>
      </c>
      <c r="L52" s="49">
        <v>11695</v>
      </c>
      <c r="M52" s="62"/>
      <c r="N52" s="62"/>
      <c r="O52" s="63"/>
      <c r="P52" s="39"/>
      <c r="Q52" s="7"/>
      <c r="R52" s="7"/>
      <c r="S52" s="7"/>
      <c r="T52" s="7"/>
      <c r="U52" s="7"/>
    </row>
    <row r="53" spans="1:21" x14ac:dyDescent="0.25">
      <c r="A53" s="46"/>
      <c r="B53" s="57" t="s">
        <v>410</v>
      </c>
      <c r="C53" s="60"/>
      <c r="D53" s="52"/>
      <c r="E53" s="52" t="s">
        <v>166</v>
      </c>
      <c r="F53" s="35"/>
      <c r="G53" s="62"/>
      <c r="H53" s="49">
        <v>21000</v>
      </c>
      <c r="I53" s="62"/>
      <c r="J53" s="62"/>
      <c r="K53" s="49"/>
      <c r="L53" s="49"/>
      <c r="M53" s="62"/>
      <c r="N53" s="62"/>
      <c r="O53" s="63"/>
      <c r="P53" s="39"/>
      <c r="Q53" s="7"/>
      <c r="R53" s="7"/>
      <c r="S53" s="7"/>
      <c r="T53" s="7"/>
      <c r="U53" s="7"/>
    </row>
    <row r="54" spans="1:21" x14ac:dyDescent="0.25">
      <c r="A54" s="46"/>
      <c r="B54" s="57" t="s">
        <v>410</v>
      </c>
      <c r="C54" s="60"/>
      <c r="D54" s="81" t="s">
        <v>167</v>
      </c>
      <c r="E54" s="52" t="s">
        <v>168</v>
      </c>
      <c r="F54" s="35"/>
      <c r="G54" s="62"/>
      <c r="H54" s="62"/>
      <c r="I54" s="62"/>
      <c r="J54" s="62"/>
      <c r="K54" s="49"/>
      <c r="L54" s="49"/>
      <c r="M54" s="62"/>
      <c r="N54" s="62"/>
      <c r="O54" s="63"/>
      <c r="P54" s="39"/>
      <c r="Q54" s="7"/>
      <c r="R54" s="7"/>
      <c r="S54" s="7"/>
      <c r="T54" s="7"/>
      <c r="U54" s="7"/>
    </row>
    <row r="55" spans="1:21" x14ac:dyDescent="0.25">
      <c r="A55" s="46"/>
      <c r="B55" s="57" t="s">
        <v>410</v>
      </c>
      <c r="C55" s="60"/>
      <c r="D55" s="81"/>
      <c r="E55" s="52" t="s">
        <v>169</v>
      </c>
      <c r="F55" s="35"/>
      <c r="G55" s="62"/>
      <c r="H55" s="62"/>
      <c r="I55" s="62"/>
      <c r="J55" s="62"/>
      <c r="K55" s="49"/>
      <c r="L55" s="49"/>
      <c r="M55" s="62"/>
      <c r="N55" s="62"/>
      <c r="O55" s="63"/>
      <c r="P55" s="39"/>
      <c r="Q55" s="7"/>
      <c r="R55" s="7"/>
      <c r="S55" s="7"/>
      <c r="T55" s="7"/>
      <c r="U55" s="7"/>
    </row>
    <row r="56" spans="1:21" x14ac:dyDescent="0.25">
      <c r="A56" s="46"/>
      <c r="B56" s="57" t="s">
        <v>410</v>
      </c>
      <c r="C56" s="60" t="s">
        <v>170</v>
      </c>
      <c r="D56" s="52" t="s">
        <v>171</v>
      </c>
      <c r="E56" s="52" t="s">
        <v>172</v>
      </c>
      <c r="F56" s="35"/>
      <c r="G56" s="62"/>
      <c r="H56" s="62"/>
      <c r="I56" s="62"/>
      <c r="J56" s="62"/>
      <c r="K56" s="62"/>
      <c r="L56" s="49">
        <v>18000</v>
      </c>
      <c r="M56" s="62"/>
      <c r="N56" s="62"/>
      <c r="O56" s="63"/>
      <c r="P56" s="39"/>
      <c r="Q56" s="7"/>
      <c r="R56" s="7"/>
      <c r="S56" s="7"/>
      <c r="T56" s="7"/>
      <c r="U56" s="7"/>
    </row>
    <row r="57" spans="1:21" x14ac:dyDescent="0.25">
      <c r="A57" s="46"/>
      <c r="B57" s="57" t="s">
        <v>410</v>
      </c>
      <c r="C57" s="60" t="s">
        <v>64</v>
      </c>
      <c r="D57" s="52" t="s">
        <v>173</v>
      </c>
      <c r="E57" s="52" t="s">
        <v>174</v>
      </c>
      <c r="F57" s="35"/>
      <c r="G57" s="62"/>
      <c r="H57" s="62"/>
      <c r="I57" s="62"/>
      <c r="J57" s="62"/>
      <c r="K57" s="49">
        <v>53000</v>
      </c>
      <c r="L57" s="62"/>
      <c r="M57" s="62"/>
      <c r="N57" s="62"/>
      <c r="O57" s="63"/>
      <c r="P57" s="39"/>
      <c r="Q57" s="7"/>
      <c r="R57" s="7"/>
      <c r="S57" s="7"/>
      <c r="T57" s="7"/>
      <c r="U57" s="7"/>
    </row>
    <row r="58" spans="1:21" x14ac:dyDescent="0.25">
      <c r="A58" s="46"/>
      <c r="B58" s="57" t="s">
        <v>410</v>
      </c>
      <c r="C58" s="60" t="s">
        <v>67</v>
      </c>
      <c r="D58" s="52" t="s">
        <v>175</v>
      </c>
      <c r="E58" s="52" t="s">
        <v>176</v>
      </c>
      <c r="F58" s="35"/>
      <c r="G58" s="62"/>
      <c r="H58" s="62"/>
      <c r="I58" s="62"/>
      <c r="J58" s="62"/>
      <c r="K58" s="62"/>
      <c r="L58" s="62"/>
      <c r="M58" s="62"/>
      <c r="N58" s="49">
        <v>100000</v>
      </c>
      <c r="O58" s="63"/>
      <c r="P58" s="39"/>
      <c r="Q58" s="7"/>
      <c r="R58" s="7"/>
      <c r="S58" s="7"/>
      <c r="T58" s="7"/>
      <c r="U58" s="7"/>
    </row>
    <row r="59" spans="1:21" x14ac:dyDescent="0.25">
      <c r="A59" s="46"/>
      <c r="B59" s="57" t="s">
        <v>410</v>
      </c>
      <c r="C59" s="60" t="s">
        <v>69</v>
      </c>
      <c r="D59" s="52" t="s">
        <v>177</v>
      </c>
      <c r="E59" s="40"/>
      <c r="F59" s="35"/>
      <c r="G59" s="62"/>
      <c r="H59" s="62"/>
      <c r="I59" s="62"/>
      <c r="J59" s="62"/>
      <c r="K59" s="62"/>
      <c r="L59" s="49">
        <v>32055</v>
      </c>
      <c r="M59" s="62"/>
      <c r="N59" s="62"/>
      <c r="O59" s="63"/>
      <c r="P59" s="39"/>
      <c r="Q59" s="7"/>
      <c r="R59" s="7"/>
      <c r="S59" s="7"/>
      <c r="T59" s="7"/>
      <c r="U59" s="7"/>
    </row>
    <row r="60" spans="1:21" x14ac:dyDescent="0.25">
      <c r="A60" s="46"/>
      <c r="B60" s="57" t="s">
        <v>410</v>
      </c>
      <c r="C60" s="60" t="s">
        <v>178</v>
      </c>
      <c r="D60" s="52" t="s">
        <v>179</v>
      </c>
      <c r="E60" s="40"/>
      <c r="F60" s="35"/>
      <c r="G60" s="62"/>
      <c r="H60" s="62"/>
      <c r="I60" s="62"/>
      <c r="J60" s="62"/>
      <c r="K60" s="49">
        <v>17100</v>
      </c>
      <c r="L60" s="49">
        <v>10830</v>
      </c>
      <c r="M60" s="62"/>
      <c r="N60" s="62"/>
      <c r="O60" s="63"/>
      <c r="P60" s="39"/>
      <c r="Q60" s="7"/>
      <c r="R60" s="7"/>
      <c r="S60" s="7"/>
      <c r="T60" s="7"/>
      <c r="U60" s="7"/>
    </row>
    <row r="61" spans="1:21" x14ac:dyDescent="0.25">
      <c r="A61" s="46"/>
      <c r="B61" s="57" t="s">
        <v>410</v>
      </c>
      <c r="C61" s="60" t="s">
        <v>180</v>
      </c>
      <c r="D61" s="52" t="s">
        <v>181</v>
      </c>
      <c r="E61" s="40"/>
      <c r="F61" s="35"/>
      <c r="G61" s="62"/>
      <c r="H61" s="62"/>
      <c r="I61" s="62"/>
      <c r="J61" s="62"/>
      <c r="K61" s="49">
        <v>13700</v>
      </c>
      <c r="L61" s="49">
        <v>5695</v>
      </c>
      <c r="M61" s="62"/>
      <c r="N61" s="62"/>
      <c r="O61" s="63"/>
      <c r="P61" s="39"/>
      <c r="Q61" s="7"/>
      <c r="R61" s="7"/>
      <c r="S61" s="7"/>
      <c r="T61" s="7"/>
      <c r="U61" s="7"/>
    </row>
    <row r="62" spans="1:21" x14ac:dyDescent="0.25">
      <c r="A62" s="46"/>
      <c r="B62" s="57" t="s">
        <v>410</v>
      </c>
      <c r="C62" s="60"/>
      <c r="D62" s="52"/>
      <c r="E62" s="40"/>
      <c r="F62" s="35"/>
      <c r="G62" s="62"/>
      <c r="H62" s="62"/>
      <c r="I62" s="62"/>
      <c r="J62" s="62"/>
      <c r="K62" s="49"/>
      <c r="L62" s="49"/>
      <c r="M62" s="62"/>
      <c r="N62" s="62"/>
      <c r="O62" s="63"/>
      <c r="P62" s="39"/>
      <c r="Q62" s="7"/>
      <c r="R62" s="7"/>
      <c r="S62" s="7"/>
      <c r="T62" s="7"/>
      <c r="U62" s="7"/>
    </row>
    <row r="63" spans="1:21" x14ac:dyDescent="0.25">
      <c r="A63" s="46"/>
      <c r="B63" s="57" t="s">
        <v>410</v>
      </c>
      <c r="C63" s="60" t="s">
        <v>182</v>
      </c>
      <c r="D63" s="52" t="s">
        <v>183</v>
      </c>
      <c r="E63" s="40"/>
      <c r="F63" s="35"/>
      <c r="G63" s="62"/>
      <c r="H63" s="62"/>
      <c r="I63" s="62"/>
      <c r="J63" s="62"/>
      <c r="K63" s="49">
        <v>15370</v>
      </c>
      <c r="L63" s="49">
        <v>5485</v>
      </c>
      <c r="M63" s="62"/>
      <c r="N63" s="62"/>
      <c r="O63" s="63"/>
      <c r="P63" s="39"/>
      <c r="Q63" s="7"/>
      <c r="R63" s="7"/>
      <c r="S63" s="7"/>
      <c r="T63" s="7"/>
      <c r="U63" s="7"/>
    </row>
    <row r="64" spans="1:21" x14ac:dyDescent="0.25">
      <c r="A64" s="46"/>
      <c r="B64" s="57" t="s">
        <v>410</v>
      </c>
      <c r="C64" s="60"/>
      <c r="D64" s="52"/>
      <c r="E64" s="40"/>
      <c r="F64" s="35"/>
      <c r="G64" s="62"/>
      <c r="H64" s="62"/>
      <c r="I64" s="62"/>
      <c r="J64" s="62"/>
      <c r="K64" s="49"/>
      <c r="L64" s="49"/>
      <c r="M64" s="62"/>
      <c r="N64" s="62"/>
      <c r="O64" s="63"/>
      <c r="P64" s="39"/>
      <c r="Q64" s="7"/>
      <c r="R64" s="7"/>
      <c r="S64" s="7"/>
      <c r="T64" s="7"/>
      <c r="U64" s="7"/>
    </row>
    <row r="65" spans="1:21" x14ac:dyDescent="0.25">
      <c r="A65" s="46"/>
      <c r="B65" s="57" t="s">
        <v>410</v>
      </c>
      <c r="C65" s="60" t="s">
        <v>184</v>
      </c>
      <c r="D65" s="52" t="s">
        <v>185</v>
      </c>
      <c r="E65" s="40"/>
      <c r="F65" s="35"/>
      <c r="G65" s="62"/>
      <c r="H65" s="62"/>
      <c r="I65" s="62"/>
      <c r="J65" s="62"/>
      <c r="K65" s="49">
        <v>12600</v>
      </c>
      <c r="L65" s="49">
        <v>6215</v>
      </c>
      <c r="M65" s="62"/>
      <c r="N65" s="62"/>
      <c r="O65" s="63"/>
      <c r="P65" s="39"/>
      <c r="Q65" s="7"/>
      <c r="R65" s="7"/>
      <c r="S65" s="7"/>
      <c r="T65" s="7"/>
      <c r="U65" s="7"/>
    </row>
    <row r="66" spans="1:21" x14ac:dyDescent="0.25">
      <c r="A66" s="46"/>
      <c r="B66" s="57" t="s">
        <v>410</v>
      </c>
      <c r="C66" s="60" t="s">
        <v>186</v>
      </c>
      <c r="D66" s="52" t="s">
        <v>187</v>
      </c>
      <c r="E66" s="40"/>
      <c r="F66" s="35"/>
      <c r="G66" s="62"/>
      <c r="H66" s="62"/>
      <c r="I66" s="62"/>
      <c r="J66" s="62"/>
      <c r="K66" s="49">
        <v>9300</v>
      </c>
      <c r="L66" s="49">
        <v>11540</v>
      </c>
      <c r="M66" s="62"/>
      <c r="N66" s="62"/>
      <c r="O66" s="63"/>
      <c r="P66" s="39"/>
      <c r="Q66" s="7"/>
      <c r="R66" s="7"/>
      <c r="S66" s="7"/>
      <c r="T66" s="7"/>
      <c r="U66" s="7"/>
    </row>
    <row r="67" spans="1:21" x14ac:dyDescent="0.25">
      <c r="A67" s="46"/>
      <c r="B67" s="57" t="s">
        <v>410</v>
      </c>
      <c r="C67" s="60" t="s">
        <v>188</v>
      </c>
      <c r="D67" s="52" t="s">
        <v>189</v>
      </c>
      <c r="E67" s="52" t="s">
        <v>190</v>
      </c>
      <c r="F67" s="35"/>
      <c r="G67" s="62"/>
      <c r="H67" s="62"/>
      <c r="I67" s="62"/>
      <c r="J67" s="62"/>
      <c r="K67" s="49">
        <v>53306</v>
      </c>
      <c r="L67" s="49">
        <v>93371</v>
      </c>
      <c r="M67" s="62"/>
      <c r="N67" s="62"/>
      <c r="O67" s="63"/>
      <c r="P67" s="39"/>
      <c r="Q67" s="7"/>
      <c r="R67" s="7"/>
      <c r="S67" s="7"/>
      <c r="T67" s="7"/>
      <c r="U67" s="7"/>
    </row>
    <row r="68" spans="1:21" x14ac:dyDescent="0.25">
      <c r="A68" s="46"/>
      <c r="B68" s="57" t="s">
        <v>410</v>
      </c>
      <c r="C68" s="60"/>
      <c r="D68" s="52"/>
      <c r="E68" s="127" t="s">
        <v>408</v>
      </c>
      <c r="F68" s="35"/>
      <c r="G68" s="62"/>
      <c r="H68" s="62"/>
      <c r="I68" s="62"/>
      <c r="J68" s="62"/>
      <c r="K68" s="49"/>
      <c r="L68" s="49"/>
      <c r="M68" s="62"/>
      <c r="N68" s="62"/>
      <c r="O68" s="63"/>
      <c r="P68" s="39"/>
      <c r="Q68" s="7"/>
      <c r="R68" s="7"/>
      <c r="S68" s="7"/>
      <c r="T68" s="7"/>
      <c r="U68" s="7"/>
    </row>
    <row r="69" spans="1:21" x14ac:dyDescent="0.25">
      <c r="A69" s="46"/>
      <c r="B69" s="57" t="s">
        <v>410</v>
      </c>
      <c r="C69" s="60"/>
      <c r="D69" s="52"/>
      <c r="E69" s="40"/>
      <c r="F69" s="35"/>
      <c r="G69" s="62"/>
      <c r="H69" s="62"/>
      <c r="I69" s="62"/>
      <c r="J69" s="62"/>
      <c r="K69" s="49"/>
      <c r="L69" s="49"/>
      <c r="M69" s="62"/>
      <c r="N69" s="62"/>
      <c r="O69" s="63"/>
      <c r="P69" s="39"/>
      <c r="Q69" s="7"/>
      <c r="R69" s="7"/>
      <c r="S69" s="7"/>
      <c r="T69" s="7"/>
      <c r="U69" s="7"/>
    </row>
    <row r="70" spans="1:21" x14ac:dyDescent="0.25">
      <c r="A70" s="46"/>
      <c r="B70" s="57" t="s">
        <v>410</v>
      </c>
      <c r="C70" s="60"/>
      <c r="D70" s="52"/>
      <c r="E70" s="40"/>
      <c r="F70" s="35"/>
      <c r="G70" s="62"/>
      <c r="H70" s="62"/>
      <c r="I70" s="62"/>
      <c r="J70" s="62"/>
      <c r="K70" s="49"/>
      <c r="L70" s="49"/>
      <c r="M70" s="62"/>
      <c r="N70" s="62"/>
      <c r="O70" s="63"/>
      <c r="P70" s="39"/>
      <c r="Q70" s="7"/>
      <c r="R70" s="7"/>
      <c r="S70" s="7"/>
      <c r="T70" s="7"/>
      <c r="U70" s="7"/>
    </row>
    <row r="71" spans="1:21" x14ac:dyDescent="0.25">
      <c r="A71" s="46"/>
      <c r="B71" s="57" t="s">
        <v>410</v>
      </c>
      <c r="C71" s="60" t="s">
        <v>76</v>
      </c>
      <c r="D71" s="52" t="s">
        <v>191</v>
      </c>
      <c r="E71" s="52" t="s">
        <v>192</v>
      </c>
      <c r="F71" s="35"/>
      <c r="G71" s="62"/>
      <c r="H71" s="62"/>
      <c r="I71" s="62"/>
      <c r="J71" s="62"/>
      <c r="K71" s="62"/>
      <c r="L71" s="49">
        <v>100000</v>
      </c>
      <c r="M71" s="62"/>
      <c r="N71" s="62"/>
      <c r="O71" s="63"/>
      <c r="P71" s="39"/>
      <c r="Q71" s="7"/>
      <c r="R71" s="7"/>
      <c r="S71" s="7"/>
      <c r="T71" s="7"/>
      <c r="U71" s="7"/>
    </row>
    <row r="72" spans="1:21" x14ac:dyDescent="0.25">
      <c r="A72" s="46"/>
      <c r="B72" s="57" t="s">
        <v>410</v>
      </c>
      <c r="C72" s="60" t="s">
        <v>193</v>
      </c>
      <c r="D72" s="52" t="s">
        <v>194</v>
      </c>
      <c r="E72" s="40"/>
      <c r="F72" s="35"/>
      <c r="G72" s="62"/>
      <c r="H72" s="62"/>
      <c r="I72" s="62"/>
      <c r="J72" s="62"/>
      <c r="K72" s="62"/>
      <c r="L72" s="49">
        <v>1280</v>
      </c>
      <c r="M72" s="62"/>
      <c r="N72" s="62"/>
      <c r="O72" s="63"/>
      <c r="P72" s="39"/>
      <c r="Q72" s="7"/>
      <c r="R72" s="7"/>
      <c r="S72" s="7"/>
      <c r="T72" s="7"/>
      <c r="U72" s="7"/>
    </row>
    <row r="73" spans="1:21" x14ac:dyDescent="0.25">
      <c r="A73" s="46"/>
      <c r="B73" s="57" t="s">
        <v>410</v>
      </c>
      <c r="C73" s="60" t="s">
        <v>195</v>
      </c>
      <c r="D73" s="52" t="s">
        <v>196</v>
      </c>
      <c r="E73" s="40"/>
      <c r="F73" s="35"/>
      <c r="G73" s="62"/>
      <c r="H73" s="62"/>
      <c r="I73" s="62"/>
      <c r="J73" s="62"/>
      <c r="K73" s="62"/>
      <c r="L73" s="49">
        <v>960</v>
      </c>
      <c r="M73" s="62"/>
      <c r="N73" s="62"/>
      <c r="O73" s="63"/>
      <c r="P73" s="39"/>
      <c r="Q73" s="7"/>
      <c r="R73" s="7"/>
      <c r="S73" s="7"/>
      <c r="T73" s="7"/>
      <c r="U73" s="7"/>
    </row>
    <row r="74" spans="1:21" x14ac:dyDescent="0.25">
      <c r="A74" s="46"/>
      <c r="B74" s="57" t="s">
        <v>410</v>
      </c>
      <c r="C74" s="60" t="s">
        <v>197</v>
      </c>
      <c r="D74" s="52" t="s">
        <v>198</v>
      </c>
      <c r="E74" s="40"/>
      <c r="F74" s="35"/>
      <c r="G74" s="62"/>
      <c r="H74" s="62"/>
      <c r="I74" s="62"/>
      <c r="J74" s="62"/>
      <c r="K74" s="62"/>
      <c r="L74" s="62"/>
      <c r="M74" s="62"/>
      <c r="N74" s="49">
        <v>320</v>
      </c>
      <c r="O74" s="63"/>
      <c r="P74" s="39"/>
      <c r="Q74" s="7"/>
      <c r="R74" s="7"/>
      <c r="S74" s="7"/>
      <c r="T74" s="7"/>
      <c r="U74" s="7"/>
    </row>
    <row r="75" spans="1:21" x14ac:dyDescent="0.25">
      <c r="A75" s="46"/>
      <c r="B75" s="57" t="s">
        <v>410</v>
      </c>
      <c r="C75" s="60" t="s">
        <v>199</v>
      </c>
      <c r="D75" s="52" t="s">
        <v>200</v>
      </c>
      <c r="E75" s="40"/>
      <c r="F75" s="35"/>
      <c r="G75" s="62"/>
      <c r="H75" s="62"/>
      <c r="I75" s="62"/>
      <c r="J75" s="62"/>
      <c r="K75" s="62"/>
      <c r="L75" s="62"/>
      <c r="M75" s="62"/>
      <c r="N75" s="49">
        <v>640</v>
      </c>
      <c r="O75" s="63"/>
      <c r="P75" s="39"/>
      <c r="Q75" s="7"/>
      <c r="R75" s="7"/>
      <c r="S75" s="7"/>
      <c r="T75" s="7"/>
      <c r="U75" s="7"/>
    </row>
    <row r="76" spans="1:21" x14ac:dyDescent="0.25">
      <c r="A76" s="46"/>
      <c r="B76" s="57" t="s">
        <v>410</v>
      </c>
      <c r="C76" s="60" t="s">
        <v>201</v>
      </c>
      <c r="D76" s="52" t="s">
        <v>202</v>
      </c>
      <c r="E76" s="40"/>
      <c r="F76" s="35"/>
      <c r="G76" s="62"/>
      <c r="H76" s="62"/>
      <c r="I76" s="62"/>
      <c r="J76" s="62"/>
      <c r="K76" s="62"/>
      <c r="L76" s="62"/>
      <c r="M76" s="62"/>
      <c r="N76" s="49">
        <v>640</v>
      </c>
      <c r="O76" s="63"/>
      <c r="P76" s="39"/>
      <c r="Q76" s="7"/>
      <c r="R76" s="7"/>
      <c r="S76" s="7"/>
      <c r="T76" s="7"/>
      <c r="U76" s="7"/>
    </row>
    <row r="77" spans="1:21" x14ac:dyDescent="0.25">
      <c r="A77" s="46"/>
      <c r="B77" s="57" t="s">
        <v>410</v>
      </c>
      <c r="C77" s="60" t="s">
        <v>201</v>
      </c>
      <c r="D77" s="52" t="s">
        <v>203</v>
      </c>
      <c r="E77" s="40"/>
      <c r="F77" s="35"/>
      <c r="G77" s="62"/>
      <c r="H77" s="62"/>
      <c r="I77" s="62"/>
      <c r="J77" s="62"/>
      <c r="K77" s="62"/>
      <c r="L77" s="49">
        <v>295</v>
      </c>
      <c r="M77" s="62"/>
      <c r="N77" s="62"/>
      <c r="O77" s="63"/>
      <c r="P77" s="39"/>
      <c r="Q77" s="7"/>
      <c r="R77" s="7"/>
      <c r="S77" s="7"/>
      <c r="T77" s="7"/>
      <c r="U77" s="7"/>
    </row>
    <row r="78" spans="1:21" x14ac:dyDescent="0.25">
      <c r="A78" s="46"/>
      <c r="B78" s="57" t="s">
        <v>410</v>
      </c>
      <c r="C78" s="60" t="s">
        <v>204</v>
      </c>
      <c r="D78" s="52" t="s">
        <v>205</v>
      </c>
      <c r="E78" s="40"/>
      <c r="F78" s="35"/>
      <c r="G78" s="62"/>
      <c r="H78" s="62"/>
      <c r="I78" s="62"/>
      <c r="J78" s="62"/>
      <c r="K78" s="62"/>
      <c r="L78" s="62"/>
      <c r="M78" s="62"/>
      <c r="N78" s="49">
        <v>200</v>
      </c>
      <c r="O78" s="63"/>
      <c r="P78" s="39"/>
      <c r="Q78" s="7"/>
      <c r="R78" s="7"/>
      <c r="S78" s="7"/>
      <c r="T78" s="7"/>
      <c r="U78" s="7"/>
    </row>
    <row r="79" spans="1:21" x14ac:dyDescent="0.25">
      <c r="A79" s="46"/>
      <c r="B79" s="57" t="s">
        <v>410</v>
      </c>
      <c r="C79" s="60" t="s">
        <v>78</v>
      </c>
      <c r="D79" s="52" t="s">
        <v>206</v>
      </c>
      <c r="E79" s="40"/>
      <c r="F79" s="35"/>
      <c r="G79" s="62"/>
      <c r="H79" s="62"/>
      <c r="I79" s="62"/>
      <c r="J79" s="62"/>
      <c r="K79" s="49">
        <v>6000</v>
      </c>
      <c r="L79" s="49">
        <v>13000</v>
      </c>
      <c r="M79" s="62"/>
      <c r="N79" s="62"/>
      <c r="O79" s="63"/>
      <c r="P79" s="39"/>
      <c r="Q79" s="7"/>
      <c r="R79" s="7"/>
      <c r="S79" s="7"/>
      <c r="T79" s="7"/>
      <c r="U79" s="7"/>
    </row>
    <row r="80" spans="1:21" x14ac:dyDescent="0.25">
      <c r="A80" s="46"/>
      <c r="B80" s="57" t="s">
        <v>410</v>
      </c>
      <c r="C80" s="60" t="s">
        <v>80</v>
      </c>
      <c r="D80" s="52" t="s">
        <v>207</v>
      </c>
      <c r="E80" s="40"/>
      <c r="F80" s="35"/>
      <c r="G80" s="62"/>
      <c r="H80" s="62"/>
      <c r="I80" s="62"/>
      <c r="J80" s="62"/>
      <c r="K80" s="62"/>
      <c r="L80" s="62"/>
      <c r="M80" s="62"/>
      <c r="N80" s="49">
        <v>8835</v>
      </c>
      <c r="O80" s="63"/>
      <c r="P80" s="39"/>
      <c r="Q80" s="7"/>
      <c r="R80" s="7"/>
      <c r="S80" s="7"/>
      <c r="T80" s="7"/>
      <c r="U80" s="7"/>
    </row>
    <row r="81" spans="1:21" x14ac:dyDescent="0.25">
      <c r="A81" s="41" t="s">
        <v>82</v>
      </c>
      <c r="B81" s="124" t="s">
        <v>410</v>
      </c>
      <c r="C81" s="418" t="s">
        <v>83</v>
      </c>
      <c r="D81" s="419"/>
      <c r="E81" s="42"/>
      <c r="F81" s="42"/>
      <c r="G81" s="43"/>
      <c r="H81" s="43"/>
      <c r="I81" s="43"/>
      <c r="J81" s="43"/>
      <c r="K81" s="43">
        <f>SUM(K82:K130)</f>
        <v>3006908</v>
      </c>
      <c r="L81" s="43">
        <f>SUM(L82:L130)</f>
        <v>1673316</v>
      </c>
      <c r="M81" s="43">
        <f>SUM(M82:M130)</f>
        <v>0</v>
      </c>
      <c r="N81" s="43">
        <f>SUM(N82:N134)</f>
        <v>335000</v>
      </c>
      <c r="O81" s="44">
        <f>SUM(O82:O134)</f>
        <v>0</v>
      </c>
      <c r="P81" s="45">
        <f>K81+L81+N81</f>
        <v>5015224</v>
      </c>
      <c r="Q81" s="7"/>
      <c r="R81" s="7"/>
      <c r="S81" s="7"/>
      <c r="T81" s="7"/>
      <c r="U81" s="7"/>
    </row>
    <row r="82" spans="1:21" x14ac:dyDescent="0.25">
      <c r="A82" s="46"/>
      <c r="B82" s="57" t="s">
        <v>410</v>
      </c>
      <c r="C82" s="60" t="s">
        <v>208</v>
      </c>
      <c r="D82" s="52" t="s">
        <v>209</v>
      </c>
      <c r="E82" s="48"/>
      <c r="F82" s="48"/>
      <c r="G82" s="15"/>
      <c r="H82" s="15"/>
      <c r="I82" s="15"/>
      <c r="J82" s="15"/>
      <c r="K82" s="49">
        <v>760000</v>
      </c>
      <c r="L82" s="49">
        <v>327350</v>
      </c>
      <c r="M82" s="15"/>
      <c r="N82" s="49">
        <v>245000</v>
      </c>
      <c r="O82" s="50"/>
      <c r="P82" s="51"/>
    </row>
    <row r="83" spans="1:21" ht="30" x14ac:dyDescent="0.25">
      <c r="A83" s="46"/>
      <c r="B83" s="57" t="s">
        <v>410</v>
      </c>
      <c r="C83" s="60"/>
      <c r="D83" s="52"/>
      <c r="E83" s="53" t="s">
        <v>210</v>
      </c>
      <c r="F83" s="48"/>
      <c r="G83" s="15"/>
      <c r="H83" s="49">
        <v>137000</v>
      </c>
      <c r="I83" s="15"/>
      <c r="J83" s="15"/>
      <c r="K83" s="49"/>
      <c r="L83" s="49"/>
      <c r="M83" s="15"/>
      <c r="N83" s="49"/>
      <c r="O83" s="50"/>
      <c r="P83" s="51"/>
    </row>
    <row r="84" spans="1:21" ht="30" x14ac:dyDescent="0.25">
      <c r="A84" s="46"/>
      <c r="B84" s="57" t="s">
        <v>410</v>
      </c>
      <c r="C84" s="60"/>
      <c r="D84" s="52"/>
      <c r="E84" s="53" t="s">
        <v>211</v>
      </c>
      <c r="F84" s="48"/>
      <c r="G84" s="15"/>
      <c r="H84" s="15"/>
      <c r="I84" s="15"/>
      <c r="J84" s="15"/>
      <c r="K84" s="49"/>
      <c r="L84" s="49"/>
      <c r="M84" s="15"/>
      <c r="N84" s="49"/>
      <c r="O84" s="50"/>
      <c r="P84" s="51"/>
    </row>
    <row r="85" spans="1:21" x14ac:dyDescent="0.25">
      <c r="A85" s="46"/>
      <c r="B85" s="57" t="s">
        <v>410</v>
      </c>
      <c r="C85" s="60"/>
      <c r="D85" s="52"/>
      <c r="E85" s="53" t="s">
        <v>212</v>
      </c>
      <c r="F85" s="48"/>
      <c r="G85" s="15"/>
      <c r="H85" s="15"/>
      <c r="I85" s="15"/>
      <c r="J85" s="15"/>
      <c r="K85" s="49"/>
      <c r="L85" s="49"/>
      <c r="M85" s="15"/>
      <c r="N85" s="49"/>
      <c r="O85" s="50"/>
      <c r="P85" s="51"/>
    </row>
    <row r="86" spans="1:21" x14ac:dyDescent="0.25">
      <c r="A86" s="46"/>
      <c r="B86" s="57" t="s">
        <v>410</v>
      </c>
      <c r="C86" s="60"/>
      <c r="D86" s="52"/>
      <c r="E86" s="53" t="s">
        <v>213</v>
      </c>
      <c r="F86" s="48"/>
      <c r="G86" s="15"/>
      <c r="H86" s="49">
        <v>70000</v>
      </c>
      <c r="I86" s="15"/>
      <c r="J86" s="15"/>
      <c r="K86" s="49"/>
      <c r="L86" s="49"/>
      <c r="M86" s="15"/>
      <c r="N86" s="49"/>
      <c r="O86" s="50"/>
      <c r="P86" s="51"/>
    </row>
    <row r="87" spans="1:21" ht="30" x14ac:dyDescent="0.25">
      <c r="A87" s="46"/>
      <c r="B87" s="57" t="s">
        <v>410</v>
      </c>
      <c r="C87" s="60"/>
      <c r="D87" s="52"/>
      <c r="E87" s="53" t="s">
        <v>214</v>
      </c>
      <c r="F87" s="48"/>
      <c r="G87" s="15"/>
      <c r="H87" s="15"/>
      <c r="I87" s="15"/>
      <c r="J87" s="15"/>
      <c r="K87" s="49"/>
      <c r="L87" s="49"/>
      <c r="M87" s="15"/>
      <c r="N87" s="49"/>
      <c r="O87" s="50"/>
      <c r="P87" s="51"/>
    </row>
    <row r="88" spans="1:21" x14ac:dyDescent="0.25">
      <c r="A88" s="46"/>
      <c r="B88" s="57" t="s">
        <v>410</v>
      </c>
      <c r="C88" s="60"/>
      <c r="D88" s="52"/>
      <c r="E88" s="53" t="s">
        <v>215</v>
      </c>
      <c r="F88" s="48"/>
      <c r="G88" s="15"/>
      <c r="H88" s="15"/>
      <c r="I88" s="15"/>
      <c r="J88" s="15"/>
      <c r="K88" s="49"/>
      <c r="L88" s="49"/>
      <c r="M88" s="15"/>
      <c r="N88" s="49"/>
      <c r="O88" s="50"/>
      <c r="P88" s="51"/>
    </row>
    <row r="89" spans="1:21" ht="30" x14ac:dyDescent="0.25">
      <c r="A89" s="46"/>
      <c r="B89" s="57" t="s">
        <v>410</v>
      </c>
      <c r="C89" s="60"/>
      <c r="D89" s="52"/>
      <c r="E89" s="53" t="s">
        <v>216</v>
      </c>
      <c r="F89" s="48"/>
      <c r="G89" s="15"/>
      <c r="H89" s="15"/>
      <c r="I89" s="15"/>
      <c r="J89" s="15"/>
      <c r="K89" s="49"/>
      <c r="L89" s="49"/>
      <c r="M89" s="15"/>
      <c r="N89" s="49"/>
      <c r="O89" s="50"/>
      <c r="P89" s="51"/>
    </row>
    <row r="90" spans="1:21" x14ac:dyDescent="0.25">
      <c r="A90" s="46"/>
      <c r="B90" s="57" t="s">
        <v>410</v>
      </c>
      <c r="C90" s="60"/>
      <c r="D90" s="52"/>
      <c r="E90" s="53" t="s">
        <v>217</v>
      </c>
      <c r="F90" s="48"/>
      <c r="G90" s="15"/>
      <c r="H90" s="15"/>
      <c r="I90" s="15"/>
      <c r="J90" s="15"/>
      <c r="K90" s="49"/>
      <c r="L90" s="49"/>
      <c r="M90" s="15"/>
      <c r="N90" s="49"/>
      <c r="O90" s="50"/>
      <c r="P90" s="51"/>
    </row>
    <row r="91" spans="1:21" x14ac:dyDescent="0.25">
      <c r="A91" s="46"/>
      <c r="B91" s="57" t="s">
        <v>410</v>
      </c>
      <c r="C91" s="60"/>
      <c r="D91" s="52"/>
      <c r="E91" s="53" t="s">
        <v>218</v>
      </c>
      <c r="F91" s="48"/>
      <c r="G91" s="15"/>
      <c r="H91" s="15"/>
      <c r="I91" s="15"/>
      <c r="J91" s="15"/>
      <c r="K91" s="49"/>
      <c r="L91" s="49"/>
      <c r="M91" s="15"/>
      <c r="N91" s="49"/>
      <c r="O91" s="50"/>
      <c r="P91" s="51"/>
    </row>
    <row r="92" spans="1:21" ht="30" x14ac:dyDescent="0.25">
      <c r="A92" s="46"/>
      <c r="B92" s="57" t="s">
        <v>410</v>
      </c>
      <c r="C92" s="60" t="s">
        <v>219</v>
      </c>
      <c r="D92" s="52" t="s">
        <v>220</v>
      </c>
      <c r="E92" s="53" t="s">
        <v>221</v>
      </c>
      <c r="F92" s="48"/>
      <c r="G92" s="15"/>
      <c r="H92" s="49">
        <v>45000</v>
      </c>
      <c r="I92" s="15"/>
      <c r="J92" s="15"/>
      <c r="K92" s="49">
        <v>314000</v>
      </c>
      <c r="L92" s="49">
        <v>249500</v>
      </c>
      <c r="M92" s="15"/>
      <c r="N92" s="49">
        <v>10000</v>
      </c>
      <c r="O92" s="50"/>
      <c r="P92" s="51"/>
    </row>
    <row r="93" spans="1:21" ht="30" x14ac:dyDescent="0.25">
      <c r="A93" s="46"/>
      <c r="B93" s="57" t="s">
        <v>410</v>
      </c>
      <c r="C93" s="60"/>
      <c r="D93" s="52"/>
      <c r="E93" s="53" t="s">
        <v>211</v>
      </c>
      <c r="F93" s="48"/>
      <c r="G93" s="15"/>
      <c r="H93" s="15"/>
      <c r="I93" s="15"/>
      <c r="J93" s="15"/>
      <c r="K93" s="49"/>
      <c r="L93" s="49"/>
      <c r="M93" s="15"/>
      <c r="N93" s="49"/>
      <c r="O93" s="50"/>
      <c r="P93" s="51"/>
    </row>
    <row r="94" spans="1:21" x14ac:dyDescent="0.25">
      <c r="A94" s="46"/>
      <c r="B94" s="57" t="s">
        <v>410</v>
      </c>
      <c r="C94" s="60"/>
      <c r="D94" s="52"/>
      <c r="E94" s="53" t="s">
        <v>222</v>
      </c>
      <c r="F94" s="48"/>
      <c r="G94" s="15"/>
      <c r="H94" s="15"/>
      <c r="I94" s="15"/>
      <c r="J94" s="15"/>
      <c r="K94" s="49"/>
      <c r="L94" s="49"/>
      <c r="M94" s="15"/>
      <c r="N94" s="49"/>
      <c r="O94" s="50"/>
      <c r="P94" s="51"/>
    </row>
    <row r="95" spans="1:21" x14ac:dyDescent="0.25">
      <c r="A95" s="46"/>
      <c r="B95" s="57" t="s">
        <v>410</v>
      </c>
      <c r="C95" s="60"/>
      <c r="D95" s="52"/>
      <c r="E95" s="53" t="s">
        <v>213</v>
      </c>
      <c r="F95" s="48"/>
      <c r="G95" s="15"/>
      <c r="H95" s="49">
        <v>26000</v>
      </c>
      <c r="I95" s="15"/>
      <c r="J95" s="15"/>
      <c r="K95" s="49"/>
      <c r="L95" s="49"/>
      <c r="M95" s="15"/>
      <c r="N95" s="49"/>
      <c r="O95" s="50"/>
      <c r="P95" s="51"/>
    </row>
    <row r="96" spans="1:21" x14ac:dyDescent="0.25">
      <c r="A96" s="46"/>
      <c r="B96" s="57" t="s">
        <v>410</v>
      </c>
      <c r="C96" s="60"/>
      <c r="D96" s="52"/>
      <c r="E96" s="53" t="s">
        <v>223</v>
      </c>
      <c r="F96" s="48"/>
      <c r="G96" s="15"/>
      <c r="H96" s="15"/>
      <c r="I96" s="15"/>
      <c r="J96" s="15"/>
      <c r="K96" s="49"/>
      <c r="L96" s="49"/>
      <c r="M96" s="15"/>
      <c r="N96" s="49"/>
      <c r="O96" s="50"/>
      <c r="P96" s="51"/>
    </row>
    <row r="97" spans="1:16" x14ac:dyDescent="0.25">
      <c r="A97" s="46"/>
      <c r="B97" s="57" t="s">
        <v>410</v>
      </c>
      <c r="C97" s="60"/>
      <c r="D97" s="52"/>
      <c r="E97" s="53" t="s">
        <v>224</v>
      </c>
      <c r="F97" s="48"/>
      <c r="G97" s="15"/>
      <c r="H97" s="15"/>
      <c r="I97" s="15"/>
      <c r="J97" s="15"/>
      <c r="K97" s="49"/>
      <c r="L97" s="49"/>
      <c r="M97" s="15"/>
      <c r="N97" s="49"/>
      <c r="O97" s="50"/>
      <c r="P97" s="51"/>
    </row>
    <row r="98" spans="1:16" x14ac:dyDescent="0.25">
      <c r="A98" s="46"/>
      <c r="B98" s="57" t="s">
        <v>410</v>
      </c>
      <c r="C98" s="60"/>
      <c r="D98" s="52"/>
      <c r="E98" s="53" t="s">
        <v>225</v>
      </c>
      <c r="F98" s="48"/>
      <c r="G98" s="15"/>
      <c r="H98" s="15"/>
      <c r="I98" s="15"/>
      <c r="J98" s="15"/>
      <c r="K98" s="49"/>
      <c r="L98" s="49"/>
      <c r="M98" s="15"/>
      <c r="N98" s="49"/>
      <c r="O98" s="50"/>
      <c r="P98" s="51"/>
    </row>
    <row r="99" spans="1:16" x14ac:dyDescent="0.25">
      <c r="A99" s="46"/>
      <c r="B99" s="57" t="s">
        <v>410</v>
      </c>
      <c r="C99" s="60" t="s">
        <v>226</v>
      </c>
      <c r="D99" s="52" t="s">
        <v>227</v>
      </c>
      <c r="E99" s="48"/>
      <c r="F99" s="48"/>
      <c r="G99" s="15"/>
      <c r="H99" s="15"/>
      <c r="I99" s="15"/>
      <c r="J99" s="15"/>
      <c r="K99" s="15"/>
      <c r="L99" s="15"/>
      <c r="M99" s="15"/>
      <c r="N99" s="49">
        <v>80000</v>
      </c>
      <c r="O99" s="50"/>
      <c r="P99" s="51"/>
    </row>
    <row r="100" spans="1:16" x14ac:dyDescent="0.25">
      <c r="A100" s="46"/>
      <c r="B100" s="57" t="s">
        <v>410</v>
      </c>
      <c r="C100" s="60" t="s">
        <v>228</v>
      </c>
      <c r="D100" s="52" t="s">
        <v>229</v>
      </c>
      <c r="E100" s="48"/>
      <c r="F100" s="48"/>
      <c r="G100" s="15"/>
      <c r="H100" s="49">
        <v>120000</v>
      </c>
      <c r="I100" s="15"/>
      <c r="J100" s="15"/>
      <c r="K100" s="15"/>
      <c r="L100" s="49">
        <v>100000</v>
      </c>
      <c r="M100" s="15"/>
      <c r="N100" s="15"/>
      <c r="O100" s="50"/>
      <c r="P100" s="51"/>
    </row>
    <row r="101" spans="1:16" ht="30" x14ac:dyDescent="0.25">
      <c r="A101" s="46"/>
      <c r="B101" s="57" t="s">
        <v>410</v>
      </c>
      <c r="C101" s="60" t="s">
        <v>230</v>
      </c>
      <c r="D101" s="52" t="s">
        <v>231</v>
      </c>
      <c r="E101" s="53" t="s">
        <v>232</v>
      </c>
      <c r="F101" s="48"/>
      <c r="G101" s="15"/>
      <c r="H101" s="15"/>
      <c r="I101" s="15"/>
      <c r="J101" s="15"/>
      <c r="K101" s="49">
        <v>162000</v>
      </c>
      <c r="L101" s="49">
        <v>181290</v>
      </c>
      <c r="M101" s="15"/>
      <c r="N101" s="15"/>
      <c r="O101" s="50"/>
      <c r="P101" s="51"/>
    </row>
    <row r="102" spans="1:16" x14ac:dyDescent="0.25">
      <c r="A102" s="46"/>
      <c r="B102" s="57" t="s">
        <v>410</v>
      </c>
      <c r="C102" s="60"/>
      <c r="D102" s="52"/>
      <c r="E102" s="53" t="s">
        <v>233</v>
      </c>
      <c r="F102" s="48"/>
      <c r="G102" s="15"/>
      <c r="H102" s="15"/>
      <c r="I102" s="15"/>
      <c r="J102" s="15"/>
      <c r="K102" s="49"/>
      <c r="L102" s="49"/>
      <c r="M102" s="15"/>
      <c r="N102" s="15"/>
      <c r="O102" s="50"/>
      <c r="P102" s="51"/>
    </row>
    <row r="103" spans="1:16" ht="30" x14ac:dyDescent="0.25">
      <c r="A103" s="46"/>
      <c r="B103" s="57" t="s">
        <v>410</v>
      </c>
      <c r="C103" s="60"/>
      <c r="D103" s="52"/>
      <c r="E103" s="53" t="s">
        <v>234</v>
      </c>
      <c r="F103" s="48"/>
      <c r="G103" s="15"/>
      <c r="H103" s="15"/>
      <c r="I103" s="15"/>
      <c r="J103" s="15"/>
      <c r="K103" s="49"/>
      <c r="L103" s="49"/>
      <c r="M103" s="15"/>
      <c r="N103" s="15"/>
      <c r="O103" s="50"/>
      <c r="P103" s="51"/>
    </row>
    <row r="104" spans="1:16" ht="30" x14ac:dyDescent="0.25">
      <c r="A104" s="46"/>
      <c r="B104" s="57" t="s">
        <v>410</v>
      </c>
      <c r="C104" s="60"/>
      <c r="D104" s="52"/>
      <c r="E104" s="53" t="s">
        <v>235</v>
      </c>
      <c r="F104" s="48"/>
      <c r="G104" s="15"/>
      <c r="H104" s="15"/>
      <c r="I104" s="15"/>
      <c r="J104" s="15"/>
      <c r="K104" s="49"/>
      <c r="L104" s="49"/>
      <c r="M104" s="15"/>
      <c r="N104" s="15"/>
      <c r="O104" s="50"/>
      <c r="P104" s="51"/>
    </row>
    <row r="105" spans="1:16" ht="30" x14ac:dyDescent="0.25">
      <c r="A105" s="46"/>
      <c r="B105" s="57" t="s">
        <v>410</v>
      </c>
      <c r="C105" s="60"/>
      <c r="D105" s="52"/>
      <c r="E105" s="53" t="s">
        <v>236</v>
      </c>
      <c r="F105" s="48"/>
      <c r="G105" s="15"/>
      <c r="H105" s="15"/>
      <c r="I105" s="15"/>
      <c r="J105" s="15"/>
      <c r="K105" s="49"/>
      <c r="L105" s="49"/>
      <c r="M105" s="15"/>
      <c r="N105" s="15"/>
      <c r="O105" s="50"/>
      <c r="P105" s="51"/>
    </row>
    <row r="106" spans="1:16" ht="30" x14ac:dyDescent="0.25">
      <c r="A106" s="46"/>
      <c r="B106" s="57" t="s">
        <v>410</v>
      </c>
      <c r="C106" s="60"/>
      <c r="D106" s="52"/>
      <c r="E106" s="53" t="s">
        <v>237</v>
      </c>
      <c r="F106" s="48"/>
      <c r="G106" s="15"/>
      <c r="H106" s="15"/>
      <c r="I106" s="15"/>
      <c r="J106" s="15"/>
      <c r="K106" s="49"/>
      <c r="L106" s="49"/>
      <c r="M106" s="15"/>
      <c r="N106" s="15"/>
      <c r="O106" s="50"/>
      <c r="P106" s="51"/>
    </row>
    <row r="107" spans="1:16" x14ac:dyDescent="0.25">
      <c r="A107" s="46"/>
      <c r="B107" s="57" t="s">
        <v>410</v>
      </c>
      <c r="C107" s="60"/>
      <c r="D107" s="52"/>
      <c r="E107" s="53" t="s">
        <v>238</v>
      </c>
      <c r="F107" s="48"/>
      <c r="G107" s="15"/>
      <c r="H107" s="15"/>
      <c r="I107" s="15"/>
      <c r="J107" s="15"/>
      <c r="K107" s="49"/>
      <c r="L107" s="49"/>
      <c r="M107" s="15"/>
      <c r="N107" s="15"/>
      <c r="O107" s="50"/>
      <c r="P107" s="51"/>
    </row>
    <row r="108" spans="1:16" x14ac:dyDescent="0.25">
      <c r="A108" s="46"/>
      <c r="B108" s="57" t="s">
        <v>410</v>
      </c>
      <c r="C108" s="60" t="s">
        <v>239</v>
      </c>
      <c r="D108" s="52" t="s">
        <v>240</v>
      </c>
      <c r="E108" s="53"/>
      <c r="F108" s="48"/>
      <c r="G108" s="15"/>
      <c r="H108" s="15"/>
      <c r="I108" s="15"/>
      <c r="J108" s="15"/>
      <c r="K108" s="49">
        <v>438000</v>
      </c>
      <c r="L108" s="49">
        <v>21306</v>
      </c>
      <c r="M108" s="15"/>
      <c r="N108" s="15"/>
      <c r="O108" s="50"/>
      <c r="P108" s="51"/>
    </row>
    <row r="109" spans="1:16" ht="30" x14ac:dyDescent="0.25">
      <c r="A109" s="46"/>
      <c r="B109" s="57" t="s">
        <v>410</v>
      </c>
      <c r="C109" s="60"/>
      <c r="D109" s="52"/>
      <c r="E109" s="53" t="s">
        <v>241</v>
      </c>
      <c r="F109" s="48"/>
      <c r="G109" s="15"/>
      <c r="H109" s="15"/>
      <c r="I109" s="15"/>
      <c r="J109" s="15"/>
      <c r="K109" s="49"/>
      <c r="L109" s="49"/>
      <c r="M109" s="15"/>
      <c r="N109" s="15"/>
      <c r="O109" s="50"/>
      <c r="P109" s="51"/>
    </row>
    <row r="110" spans="1:16" x14ac:dyDescent="0.25">
      <c r="A110" s="46"/>
      <c r="B110" s="57" t="s">
        <v>410</v>
      </c>
      <c r="C110" s="60" t="s">
        <v>242</v>
      </c>
      <c r="D110" s="52" t="s">
        <v>243</v>
      </c>
      <c r="E110" s="48"/>
      <c r="F110" s="48"/>
      <c r="G110" s="15"/>
      <c r="H110" s="15"/>
      <c r="I110" s="15"/>
      <c r="J110" s="15"/>
      <c r="K110" s="49">
        <v>43700</v>
      </c>
      <c r="L110" s="49">
        <v>314</v>
      </c>
      <c r="M110" s="15"/>
      <c r="N110" s="15"/>
      <c r="O110" s="50"/>
      <c r="P110" s="51"/>
    </row>
    <row r="111" spans="1:16" x14ac:dyDescent="0.25">
      <c r="A111" s="46"/>
      <c r="B111" s="57" t="s">
        <v>410</v>
      </c>
      <c r="C111" s="60"/>
      <c r="D111" s="52"/>
      <c r="E111" s="48"/>
      <c r="F111" s="48"/>
      <c r="G111" s="15"/>
      <c r="H111" s="15"/>
      <c r="I111" s="15"/>
      <c r="J111" s="15"/>
      <c r="K111" s="49"/>
      <c r="L111" s="49"/>
      <c r="M111" s="15"/>
      <c r="N111" s="15"/>
      <c r="O111" s="50"/>
      <c r="P111" s="51"/>
    </row>
    <row r="112" spans="1:16" x14ac:dyDescent="0.25">
      <c r="A112" s="46"/>
      <c r="B112" s="57" t="s">
        <v>410</v>
      </c>
      <c r="C112" s="60" t="s">
        <v>244</v>
      </c>
      <c r="D112" s="52" t="s">
        <v>245</v>
      </c>
      <c r="E112" s="48"/>
      <c r="F112" s="48"/>
      <c r="G112" s="15"/>
      <c r="H112" s="15"/>
      <c r="I112" s="15"/>
      <c r="J112" s="15"/>
      <c r="K112" s="49">
        <v>578467</v>
      </c>
      <c r="L112" s="49">
        <v>29737</v>
      </c>
      <c r="M112" s="15"/>
      <c r="N112" s="15"/>
      <c r="O112" s="50"/>
      <c r="P112" s="51"/>
    </row>
    <row r="113" spans="1:16" ht="30" x14ac:dyDescent="0.25">
      <c r="A113" s="46"/>
      <c r="B113" s="57" t="s">
        <v>410</v>
      </c>
      <c r="C113" s="60"/>
      <c r="D113" s="52"/>
      <c r="E113" s="53" t="s">
        <v>246</v>
      </c>
      <c r="F113" s="48"/>
      <c r="G113" s="15"/>
      <c r="H113" s="15"/>
      <c r="I113" s="15"/>
      <c r="J113" s="15"/>
      <c r="K113" s="49"/>
      <c r="L113" s="49"/>
      <c r="M113" s="15"/>
      <c r="N113" s="15"/>
      <c r="O113" s="50"/>
      <c r="P113" s="51"/>
    </row>
    <row r="114" spans="1:16" x14ac:dyDescent="0.25">
      <c r="A114" s="46"/>
      <c r="B114" s="57" t="s">
        <v>410</v>
      </c>
      <c r="C114" s="60" t="s">
        <v>247</v>
      </c>
      <c r="D114" s="52" t="s">
        <v>248</v>
      </c>
      <c r="E114" s="48"/>
      <c r="F114" s="48"/>
      <c r="G114" s="15"/>
      <c r="H114" s="15"/>
      <c r="I114" s="15"/>
      <c r="J114" s="15"/>
      <c r="K114" s="49">
        <v>214821</v>
      </c>
      <c r="L114" s="49">
        <v>1765</v>
      </c>
      <c r="M114" s="15"/>
      <c r="N114" s="15"/>
      <c r="O114" s="50"/>
      <c r="P114" s="51"/>
    </row>
    <row r="115" spans="1:16" ht="30" x14ac:dyDescent="0.25">
      <c r="A115" s="46"/>
      <c r="B115" s="57" t="s">
        <v>410</v>
      </c>
      <c r="C115" s="60"/>
      <c r="D115" s="52"/>
      <c r="E115" s="53" t="s">
        <v>249</v>
      </c>
      <c r="F115" s="48"/>
      <c r="G115" s="15"/>
      <c r="H115" s="15"/>
      <c r="I115" s="15"/>
      <c r="J115" s="15"/>
      <c r="K115" s="49"/>
      <c r="L115" s="49"/>
      <c r="M115" s="15"/>
      <c r="N115" s="15"/>
      <c r="O115" s="50"/>
      <c r="P115" s="51"/>
    </row>
    <row r="116" spans="1:16" x14ac:dyDescent="0.25">
      <c r="A116" s="46"/>
      <c r="B116" s="57" t="s">
        <v>410</v>
      </c>
      <c r="C116" s="60"/>
      <c r="D116" s="52"/>
      <c r="E116" s="48"/>
      <c r="F116" s="48"/>
      <c r="G116" s="15"/>
      <c r="H116" s="15"/>
      <c r="I116" s="15"/>
      <c r="J116" s="15"/>
      <c r="K116" s="49"/>
      <c r="L116" s="49"/>
      <c r="M116" s="15"/>
      <c r="N116" s="15"/>
      <c r="O116" s="50"/>
      <c r="P116" s="51"/>
    </row>
    <row r="117" spans="1:16" ht="30" x14ac:dyDescent="0.25">
      <c r="A117" s="46"/>
      <c r="B117" s="57" t="s">
        <v>410</v>
      </c>
      <c r="C117" s="60" t="s">
        <v>250</v>
      </c>
      <c r="D117" s="52" t="s">
        <v>251</v>
      </c>
      <c r="E117" s="53" t="s">
        <v>252</v>
      </c>
      <c r="F117" s="48"/>
      <c r="G117" s="15"/>
      <c r="H117" s="15"/>
      <c r="I117" s="15"/>
      <c r="J117" s="15"/>
      <c r="K117" s="49">
        <v>308000</v>
      </c>
      <c r="L117" s="49">
        <v>322350</v>
      </c>
      <c r="M117" s="15"/>
      <c r="N117" s="15"/>
      <c r="O117" s="50"/>
      <c r="P117" s="51"/>
    </row>
    <row r="118" spans="1:16" x14ac:dyDescent="0.25">
      <c r="A118" s="46"/>
      <c r="B118" s="57" t="s">
        <v>410</v>
      </c>
      <c r="C118" s="60"/>
      <c r="D118" s="52"/>
      <c r="E118" s="53" t="s">
        <v>253</v>
      </c>
      <c r="F118" s="48"/>
      <c r="G118" s="15"/>
      <c r="H118" s="15"/>
      <c r="I118" s="15"/>
      <c r="J118" s="15"/>
      <c r="K118" s="49"/>
      <c r="L118" s="49"/>
      <c r="M118" s="15"/>
      <c r="N118" s="15"/>
      <c r="O118" s="50"/>
      <c r="P118" s="51"/>
    </row>
    <row r="119" spans="1:16" ht="30" x14ac:dyDescent="0.25">
      <c r="A119" s="46"/>
      <c r="B119" s="57" t="s">
        <v>410</v>
      </c>
      <c r="C119" s="60"/>
      <c r="D119" s="52"/>
      <c r="E119" s="53" t="s">
        <v>254</v>
      </c>
      <c r="F119" s="48"/>
      <c r="G119" s="15"/>
      <c r="H119" s="15"/>
      <c r="I119" s="15"/>
      <c r="J119" s="15"/>
      <c r="K119" s="49"/>
      <c r="L119" s="49"/>
      <c r="M119" s="15"/>
      <c r="N119" s="15"/>
      <c r="O119" s="50"/>
      <c r="P119" s="51"/>
    </row>
    <row r="120" spans="1:16" x14ac:dyDescent="0.25">
      <c r="A120" s="46"/>
      <c r="B120" s="57" t="s">
        <v>410</v>
      </c>
      <c r="C120" s="60" t="s">
        <v>255</v>
      </c>
      <c r="D120" s="52" t="s">
        <v>256</v>
      </c>
      <c r="E120" s="48"/>
      <c r="F120" s="48"/>
      <c r="G120" s="15"/>
      <c r="H120" s="15"/>
      <c r="I120" s="15"/>
      <c r="J120" s="15"/>
      <c r="K120" s="49">
        <v>51920</v>
      </c>
      <c r="L120" s="49">
        <v>314</v>
      </c>
      <c r="M120" s="15"/>
      <c r="N120" s="15"/>
      <c r="O120" s="50"/>
      <c r="P120" s="51"/>
    </row>
    <row r="121" spans="1:16" x14ac:dyDescent="0.25">
      <c r="A121" s="46"/>
      <c r="B121" s="57" t="s">
        <v>410</v>
      </c>
      <c r="C121" s="60" t="s">
        <v>257</v>
      </c>
      <c r="D121" s="52" t="s">
        <v>258</v>
      </c>
      <c r="E121" s="48"/>
      <c r="F121" s="48"/>
      <c r="G121" s="15"/>
      <c r="H121" s="49">
        <v>190000</v>
      </c>
      <c r="I121" s="15"/>
      <c r="J121" s="15"/>
      <c r="K121" s="15"/>
      <c r="L121" s="49">
        <v>200000</v>
      </c>
      <c r="M121" s="15"/>
      <c r="N121" s="15"/>
      <c r="O121" s="50"/>
      <c r="P121" s="51"/>
    </row>
    <row r="122" spans="1:16" x14ac:dyDescent="0.25">
      <c r="A122" s="46"/>
      <c r="B122" s="57" t="s">
        <v>410</v>
      </c>
      <c r="C122" s="60" t="s">
        <v>98</v>
      </c>
      <c r="D122" s="52" t="s">
        <v>259</v>
      </c>
      <c r="E122" s="48"/>
      <c r="F122" s="48"/>
      <c r="G122" s="15"/>
      <c r="H122" s="15"/>
      <c r="I122" s="15"/>
      <c r="J122" s="15"/>
      <c r="K122" s="15"/>
      <c r="L122" s="49">
        <v>80000</v>
      </c>
      <c r="M122" s="15"/>
      <c r="N122" s="15"/>
      <c r="O122" s="50"/>
      <c r="P122" s="51"/>
    </row>
    <row r="123" spans="1:16" x14ac:dyDescent="0.25">
      <c r="A123" s="46"/>
      <c r="B123" s="57" t="s">
        <v>410</v>
      </c>
      <c r="C123" s="60" t="s">
        <v>260</v>
      </c>
      <c r="D123" s="52" t="s">
        <v>261</v>
      </c>
      <c r="E123" s="53" t="s">
        <v>262</v>
      </c>
      <c r="F123" s="48"/>
      <c r="G123" s="15"/>
      <c r="H123" s="49">
        <v>3800</v>
      </c>
      <c r="I123" s="15"/>
      <c r="J123" s="15"/>
      <c r="K123" s="49">
        <v>29700</v>
      </c>
      <c r="L123" s="49">
        <v>42500</v>
      </c>
      <c r="M123" s="15"/>
      <c r="N123" s="15"/>
      <c r="O123" s="50"/>
      <c r="P123" s="51"/>
    </row>
    <row r="124" spans="1:16" x14ac:dyDescent="0.25">
      <c r="A124" s="46"/>
      <c r="B124" s="57" t="s">
        <v>410</v>
      </c>
      <c r="C124" s="60"/>
      <c r="D124" s="52"/>
      <c r="E124" s="53" t="s">
        <v>263</v>
      </c>
      <c r="F124" s="48"/>
      <c r="G124" s="15"/>
      <c r="H124" s="15"/>
      <c r="I124" s="15"/>
      <c r="J124" s="15"/>
      <c r="K124" s="49"/>
      <c r="L124" s="49"/>
      <c r="M124" s="15"/>
      <c r="N124" s="15"/>
      <c r="O124" s="50"/>
      <c r="P124" s="51"/>
    </row>
    <row r="125" spans="1:16" x14ac:dyDescent="0.25">
      <c r="A125" s="46"/>
      <c r="B125" s="57" t="s">
        <v>410</v>
      </c>
      <c r="C125" s="60"/>
      <c r="D125" s="52"/>
      <c r="E125" s="53" t="s">
        <v>264</v>
      </c>
      <c r="F125" s="48"/>
      <c r="G125" s="15"/>
      <c r="H125" s="15"/>
      <c r="I125" s="15"/>
      <c r="J125" s="15"/>
      <c r="K125" s="49"/>
      <c r="L125" s="49"/>
      <c r="M125" s="15"/>
      <c r="N125" s="15"/>
      <c r="O125" s="50"/>
      <c r="P125" s="51"/>
    </row>
    <row r="126" spans="1:16" x14ac:dyDescent="0.25">
      <c r="A126" s="46"/>
      <c r="B126" s="57" t="s">
        <v>410</v>
      </c>
      <c r="C126" s="60" t="s">
        <v>265</v>
      </c>
      <c r="D126" s="52" t="s">
        <v>266</v>
      </c>
      <c r="E126" s="53" t="s">
        <v>262</v>
      </c>
      <c r="F126" s="48"/>
      <c r="G126" s="15"/>
      <c r="H126" s="49">
        <v>10500</v>
      </c>
      <c r="I126" s="15"/>
      <c r="J126" s="15"/>
      <c r="K126" s="49">
        <v>59700</v>
      </c>
      <c r="L126" s="49">
        <v>88000</v>
      </c>
      <c r="M126" s="15"/>
      <c r="N126" s="15"/>
      <c r="O126" s="50"/>
      <c r="P126" s="51"/>
    </row>
    <row r="127" spans="1:16" x14ac:dyDescent="0.25">
      <c r="A127" s="46"/>
      <c r="B127" s="57" t="s">
        <v>410</v>
      </c>
      <c r="C127" s="60"/>
      <c r="D127" s="52"/>
      <c r="E127" s="53" t="s">
        <v>267</v>
      </c>
      <c r="F127" s="48"/>
      <c r="G127" s="15"/>
      <c r="H127" s="15"/>
      <c r="I127" s="15"/>
      <c r="J127" s="15"/>
      <c r="K127" s="49"/>
      <c r="L127" s="49"/>
      <c r="M127" s="15"/>
      <c r="N127" s="15"/>
      <c r="O127" s="50"/>
      <c r="P127" s="51"/>
    </row>
    <row r="128" spans="1:16" x14ac:dyDescent="0.25">
      <c r="A128" s="46"/>
      <c r="B128" s="57" t="s">
        <v>410</v>
      </c>
      <c r="C128" s="60"/>
      <c r="D128" s="52"/>
      <c r="E128" s="53" t="s">
        <v>268</v>
      </c>
      <c r="F128" s="48"/>
      <c r="G128" s="15"/>
      <c r="H128" s="15"/>
      <c r="I128" s="15"/>
      <c r="J128" s="15"/>
      <c r="K128" s="49"/>
      <c r="L128" s="49"/>
      <c r="M128" s="15"/>
      <c r="N128" s="15"/>
      <c r="O128" s="50"/>
      <c r="P128" s="51"/>
    </row>
    <row r="129" spans="1:21" x14ac:dyDescent="0.25">
      <c r="A129" s="46"/>
      <c r="B129" s="57" t="s">
        <v>410</v>
      </c>
      <c r="C129" s="60"/>
      <c r="D129" s="52"/>
      <c r="E129" s="53" t="s">
        <v>269</v>
      </c>
      <c r="F129" s="48"/>
      <c r="G129" s="15"/>
      <c r="H129" s="15"/>
      <c r="I129" s="15"/>
      <c r="J129" s="15"/>
      <c r="K129" s="49"/>
      <c r="L129" s="49"/>
      <c r="M129" s="15"/>
      <c r="N129" s="15"/>
      <c r="O129" s="50"/>
      <c r="P129" s="51"/>
    </row>
    <row r="130" spans="1:21" x14ac:dyDescent="0.25">
      <c r="A130" s="46"/>
      <c r="B130" s="57" t="s">
        <v>410</v>
      </c>
      <c r="C130" s="60" t="s">
        <v>270</v>
      </c>
      <c r="D130" s="52" t="s">
        <v>271</v>
      </c>
      <c r="E130" s="53" t="s">
        <v>272</v>
      </c>
      <c r="F130" s="48"/>
      <c r="G130" s="15"/>
      <c r="H130" s="49">
        <v>28000</v>
      </c>
      <c r="I130" s="15"/>
      <c r="J130" s="15"/>
      <c r="K130" s="49">
        <v>46600</v>
      </c>
      <c r="L130" s="49">
        <v>28890</v>
      </c>
      <c r="M130" s="15"/>
      <c r="N130" s="15"/>
      <c r="O130" s="50"/>
      <c r="P130" s="51"/>
    </row>
    <row r="131" spans="1:21" ht="30" x14ac:dyDescent="0.25">
      <c r="A131" s="46"/>
      <c r="B131" s="57" t="s">
        <v>410</v>
      </c>
      <c r="C131" s="60"/>
      <c r="D131" s="52"/>
      <c r="E131" s="53" t="s">
        <v>273</v>
      </c>
      <c r="F131" s="48"/>
      <c r="G131" s="15"/>
      <c r="H131" s="15"/>
      <c r="I131" s="15"/>
      <c r="J131" s="15"/>
      <c r="K131" s="49"/>
      <c r="L131" s="49"/>
      <c r="M131" s="15"/>
      <c r="N131" s="15"/>
      <c r="O131" s="50"/>
      <c r="P131" s="51"/>
    </row>
    <row r="132" spans="1:21" x14ac:dyDescent="0.25">
      <c r="A132" s="46"/>
      <c r="B132" s="57" t="s">
        <v>410</v>
      </c>
      <c r="C132" s="60"/>
      <c r="D132" s="52"/>
      <c r="E132" s="53"/>
      <c r="F132" s="48"/>
      <c r="G132" s="15"/>
      <c r="H132" s="15"/>
      <c r="I132" s="15"/>
      <c r="J132" s="15"/>
      <c r="K132" s="49"/>
      <c r="L132" s="49"/>
      <c r="M132" s="15"/>
      <c r="N132" s="15"/>
      <c r="O132" s="50"/>
      <c r="P132" s="51"/>
    </row>
    <row r="133" spans="1:21" x14ac:dyDescent="0.25">
      <c r="A133" s="41" t="s">
        <v>104</v>
      </c>
      <c r="B133" s="124" t="s">
        <v>410</v>
      </c>
      <c r="C133" s="418" t="s">
        <v>105</v>
      </c>
      <c r="D133" s="419"/>
      <c r="E133" s="42"/>
      <c r="F133" s="42"/>
      <c r="G133" s="43"/>
      <c r="H133" s="43"/>
      <c r="I133" s="43"/>
      <c r="J133" s="43"/>
      <c r="K133" s="43">
        <f t="shared" ref="K133:M133" si="4">SUM(K134:K141)</f>
        <v>45000</v>
      </c>
      <c r="L133" s="43">
        <f t="shared" si="4"/>
        <v>72490</v>
      </c>
      <c r="M133" s="43">
        <f t="shared" si="4"/>
        <v>226941</v>
      </c>
      <c r="N133" s="43">
        <f t="shared" ref="N133:O133" si="5">SUM(N134:N138)</f>
        <v>0</v>
      </c>
      <c r="O133" s="44">
        <f t="shared" si="5"/>
        <v>0</v>
      </c>
      <c r="P133" s="45">
        <f>K133+M133+L133</f>
        <v>344431</v>
      </c>
      <c r="Q133" s="7"/>
      <c r="R133" s="7"/>
      <c r="S133" s="7"/>
      <c r="T133" s="7"/>
      <c r="U133" s="7"/>
    </row>
    <row r="134" spans="1:21" x14ac:dyDescent="0.25">
      <c r="A134" s="46"/>
      <c r="B134" s="57" t="s">
        <v>410</v>
      </c>
      <c r="C134" s="60" t="s">
        <v>274</v>
      </c>
      <c r="D134" s="52" t="s">
        <v>275</v>
      </c>
      <c r="E134" s="48"/>
      <c r="F134" s="48"/>
      <c r="G134" s="15"/>
      <c r="H134" s="15"/>
      <c r="I134" s="15"/>
      <c r="J134" s="15"/>
      <c r="K134" s="15"/>
      <c r="L134" s="49">
        <v>49000</v>
      </c>
      <c r="M134" s="15"/>
      <c r="N134" s="15"/>
      <c r="O134" s="50"/>
      <c r="P134" s="51"/>
    </row>
    <row r="135" spans="1:21" x14ac:dyDescent="0.25">
      <c r="A135" s="46"/>
      <c r="B135" s="57" t="s">
        <v>410</v>
      </c>
      <c r="C135" s="60" t="s">
        <v>106</v>
      </c>
      <c r="D135" s="52" t="s">
        <v>276</v>
      </c>
      <c r="E135" s="52" t="s">
        <v>277</v>
      </c>
      <c r="F135" s="48"/>
      <c r="G135" s="15"/>
      <c r="H135" s="15"/>
      <c r="I135" s="15"/>
      <c r="J135" s="15"/>
      <c r="K135" s="15"/>
      <c r="L135" s="49">
        <v>400</v>
      </c>
      <c r="M135" s="49">
        <v>85271</v>
      </c>
      <c r="N135" s="15"/>
      <c r="O135" s="50"/>
      <c r="P135" s="51"/>
    </row>
    <row r="136" spans="1:21" x14ac:dyDescent="0.25">
      <c r="A136" s="46"/>
      <c r="B136" s="57" t="s">
        <v>410</v>
      </c>
      <c r="C136" s="60" t="s">
        <v>112</v>
      </c>
      <c r="D136" s="52" t="s">
        <v>278</v>
      </c>
      <c r="E136" s="53" t="s">
        <v>279</v>
      </c>
      <c r="F136" s="48"/>
      <c r="G136" s="15"/>
      <c r="H136" s="15"/>
      <c r="I136" s="15"/>
      <c r="J136" s="15"/>
      <c r="K136" s="15"/>
      <c r="L136" s="49">
        <v>15500</v>
      </c>
      <c r="M136" s="15"/>
      <c r="N136" s="15"/>
      <c r="O136" s="50"/>
      <c r="P136" s="51"/>
    </row>
    <row r="137" spans="1:21" ht="30" x14ac:dyDescent="0.25">
      <c r="A137" s="46"/>
      <c r="B137" s="57" t="s">
        <v>410</v>
      </c>
      <c r="C137" s="60" t="s">
        <v>115</v>
      </c>
      <c r="D137" s="52" t="s">
        <v>280</v>
      </c>
      <c r="E137" s="53" t="s">
        <v>281</v>
      </c>
      <c r="F137" s="48"/>
      <c r="G137" s="15"/>
      <c r="H137" s="15"/>
      <c r="I137" s="15"/>
      <c r="J137" s="15"/>
      <c r="K137" s="15"/>
      <c r="L137" s="15"/>
      <c r="M137" s="49">
        <v>20000</v>
      </c>
      <c r="N137" s="15"/>
      <c r="O137" s="50"/>
      <c r="P137" s="51"/>
    </row>
    <row r="138" spans="1:21" ht="15.75" customHeight="1" x14ac:dyDescent="0.25">
      <c r="A138" s="46"/>
      <c r="B138" s="57" t="s">
        <v>410</v>
      </c>
      <c r="C138" s="60" t="s">
        <v>282</v>
      </c>
      <c r="D138" s="52" t="s">
        <v>283</v>
      </c>
      <c r="E138" s="53" t="s">
        <v>284</v>
      </c>
      <c r="F138" s="48"/>
      <c r="G138" s="15"/>
      <c r="H138" s="15"/>
      <c r="I138" s="15"/>
      <c r="J138" s="15"/>
      <c r="K138" s="15"/>
      <c r="L138" s="15"/>
      <c r="M138" s="49">
        <v>10000</v>
      </c>
      <c r="N138" s="15"/>
      <c r="O138" s="50"/>
      <c r="P138" s="72"/>
    </row>
    <row r="139" spans="1:21" ht="15.75" customHeight="1" x14ac:dyDescent="0.25">
      <c r="A139" s="46"/>
      <c r="B139" s="57" t="s">
        <v>410</v>
      </c>
      <c r="C139" s="60" t="s">
        <v>119</v>
      </c>
      <c r="D139" s="52" t="s">
        <v>285</v>
      </c>
      <c r="E139" s="53" t="s">
        <v>286</v>
      </c>
      <c r="F139" s="48"/>
      <c r="G139" s="15"/>
      <c r="H139" s="15"/>
      <c r="I139" s="15"/>
      <c r="J139" s="15"/>
      <c r="K139" s="15"/>
      <c r="L139" s="49">
        <v>2721</v>
      </c>
      <c r="M139" s="49">
        <v>86393</v>
      </c>
      <c r="N139" s="15"/>
      <c r="O139" s="15"/>
      <c r="P139" s="82"/>
    </row>
    <row r="140" spans="1:21" ht="15.75" customHeight="1" x14ac:dyDescent="0.25">
      <c r="A140" s="46"/>
      <c r="B140" s="57" t="s">
        <v>410</v>
      </c>
      <c r="C140" s="60" t="s">
        <v>121</v>
      </c>
      <c r="D140" s="52" t="s">
        <v>287</v>
      </c>
      <c r="E140" s="48"/>
      <c r="F140" s="48"/>
      <c r="G140" s="15"/>
      <c r="H140" s="15"/>
      <c r="I140" s="15"/>
      <c r="J140" s="15"/>
      <c r="K140" s="15"/>
      <c r="L140" s="49">
        <v>1469</v>
      </c>
      <c r="M140" s="49">
        <v>16277</v>
      </c>
      <c r="N140" s="15"/>
      <c r="O140" s="15"/>
      <c r="P140" s="82"/>
    </row>
    <row r="141" spans="1:21" ht="15.75" customHeight="1" x14ac:dyDescent="0.25">
      <c r="A141" s="46"/>
      <c r="B141" s="57" t="s">
        <v>410</v>
      </c>
      <c r="C141" s="60" t="s">
        <v>123</v>
      </c>
      <c r="D141" s="52" t="s">
        <v>288</v>
      </c>
      <c r="E141" s="53" t="s">
        <v>289</v>
      </c>
      <c r="F141" s="48"/>
      <c r="G141" s="15"/>
      <c r="H141" s="15"/>
      <c r="I141" s="15"/>
      <c r="J141" s="15"/>
      <c r="K141" s="49">
        <v>45000</v>
      </c>
      <c r="L141" s="49">
        <v>3400</v>
      </c>
      <c r="M141" s="49">
        <v>9000</v>
      </c>
      <c r="N141" s="15"/>
      <c r="O141" s="15"/>
      <c r="P141" s="82"/>
    </row>
    <row r="142" spans="1:21" x14ac:dyDescent="0.25">
      <c r="A142" s="1"/>
      <c r="B142" s="1"/>
      <c r="C142" s="1"/>
      <c r="D142" s="2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5"/>
    </row>
    <row r="143" spans="1:21" x14ac:dyDescent="0.25">
      <c r="A143" s="1"/>
      <c r="B143" s="1"/>
      <c r="C143" s="1"/>
      <c r="D143" s="2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5"/>
    </row>
    <row r="144" spans="1:21" x14ac:dyDescent="0.25">
      <c r="A144" s="1"/>
      <c r="B144" s="1"/>
      <c r="C144" s="1"/>
      <c r="D144" s="2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5"/>
    </row>
    <row r="145" spans="1:16" x14ac:dyDescent="0.25">
      <c r="A145" s="1"/>
      <c r="B145" s="1"/>
      <c r="C145" s="1"/>
      <c r="D145" s="2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5"/>
    </row>
    <row r="146" spans="1:16" x14ac:dyDescent="0.25">
      <c r="A146" s="1"/>
      <c r="B146" s="1"/>
      <c r="C146" s="1"/>
      <c r="D146" s="2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5"/>
    </row>
    <row r="147" spans="1:16" x14ac:dyDescent="0.25">
      <c r="A147" s="1"/>
      <c r="B147" s="1"/>
      <c r="C147" s="1"/>
      <c r="D147" s="2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5"/>
    </row>
    <row r="148" spans="1:16" x14ac:dyDescent="0.25">
      <c r="A148" s="1"/>
      <c r="B148" s="1"/>
      <c r="C148" s="1"/>
      <c r="D148" s="2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5"/>
    </row>
    <row r="149" spans="1:16" x14ac:dyDescent="0.25">
      <c r="A149" s="1"/>
      <c r="B149" s="1"/>
      <c r="C149" s="1"/>
      <c r="D149" s="2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5"/>
    </row>
    <row r="150" spans="1:16" x14ac:dyDescent="0.25">
      <c r="A150" s="1"/>
      <c r="B150" s="1"/>
      <c r="C150" s="1"/>
      <c r="D150" s="2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5"/>
    </row>
    <row r="151" spans="1:16" x14ac:dyDescent="0.25">
      <c r="A151" s="1"/>
      <c r="B151" s="1"/>
      <c r="C151" s="1"/>
      <c r="D151" s="2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5"/>
    </row>
    <row r="152" spans="1:16" x14ac:dyDescent="0.25">
      <c r="A152" s="1"/>
      <c r="B152" s="1"/>
      <c r="C152" s="1"/>
      <c r="D152" s="2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5"/>
    </row>
    <row r="153" spans="1:16" x14ac:dyDescent="0.25">
      <c r="A153" s="1"/>
      <c r="B153" s="1"/>
      <c r="C153" s="1"/>
      <c r="D153" s="2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5"/>
    </row>
    <row r="154" spans="1:16" x14ac:dyDescent="0.25">
      <c r="A154" s="1"/>
      <c r="B154" s="1"/>
      <c r="C154" s="1"/>
      <c r="D154" s="2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5"/>
    </row>
    <row r="155" spans="1:16" x14ac:dyDescent="0.25">
      <c r="A155" s="1"/>
      <c r="B155" s="1"/>
      <c r="C155" s="1"/>
      <c r="D155" s="2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5"/>
    </row>
    <row r="156" spans="1:16" x14ac:dyDescent="0.25">
      <c r="A156" s="1"/>
      <c r="B156" s="1"/>
      <c r="C156" s="1"/>
      <c r="D156" s="2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5"/>
    </row>
    <row r="157" spans="1:16" x14ac:dyDescent="0.25">
      <c r="A157" s="1"/>
      <c r="B157" s="1"/>
      <c r="C157" s="1"/>
      <c r="D157" s="2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5"/>
    </row>
    <row r="158" spans="1:16" x14ac:dyDescent="0.25">
      <c r="A158" s="1"/>
      <c r="B158" s="1"/>
      <c r="C158" s="1"/>
      <c r="D158" s="2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5"/>
    </row>
    <row r="159" spans="1:16" x14ac:dyDescent="0.25">
      <c r="A159" s="1"/>
      <c r="B159" s="1"/>
      <c r="C159" s="1"/>
      <c r="D159" s="2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5"/>
    </row>
    <row r="160" spans="1:16" x14ac:dyDescent="0.25">
      <c r="A160" s="1"/>
      <c r="B160" s="1"/>
      <c r="C160" s="1"/>
      <c r="D160" s="2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5"/>
    </row>
    <row r="161" spans="1:16" x14ac:dyDescent="0.25">
      <c r="A161" s="1"/>
      <c r="B161" s="1"/>
      <c r="C161" s="1"/>
      <c r="D161" s="2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5"/>
    </row>
    <row r="162" spans="1:16" x14ac:dyDescent="0.25">
      <c r="A162" s="1"/>
      <c r="B162" s="1"/>
      <c r="C162" s="1"/>
      <c r="D162" s="2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5"/>
    </row>
    <row r="163" spans="1:16" x14ac:dyDescent="0.25">
      <c r="A163" s="1"/>
      <c r="B163" s="1"/>
      <c r="C163" s="1"/>
      <c r="D163" s="2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5"/>
    </row>
    <row r="164" spans="1:16" x14ac:dyDescent="0.25">
      <c r="A164" s="1"/>
      <c r="B164" s="1"/>
      <c r="C164" s="1"/>
      <c r="D164" s="2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5"/>
    </row>
    <row r="165" spans="1:16" x14ac:dyDescent="0.25">
      <c r="A165" s="1"/>
      <c r="B165" s="1"/>
      <c r="C165" s="1"/>
      <c r="D165" s="2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5"/>
    </row>
    <row r="166" spans="1:16" x14ac:dyDescent="0.25">
      <c r="A166" s="1"/>
      <c r="B166" s="1"/>
      <c r="C166" s="1"/>
      <c r="D166" s="2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5"/>
    </row>
    <row r="167" spans="1:16" x14ac:dyDescent="0.25">
      <c r="A167" s="1"/>
      <c r="B167" s="1"/>
      <c r="C167" s="1"/>
      <c r="D167" s="2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5"/>
    </row>
    <row r="168" spans="1:16" x14ac:dyDescent="0.25">
      <c r="A168" s="1"/>
      <c r="B168" s="1"/>
      <c r="C168" s="1"/>
      <c r="D168" s="2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5"/>
    </row>
    <row r="169" spans="1:16" x14ac:dyDescent="0.25">
      <c r="A169" s="1"/>
      <c r="B169" s="1"/>
      <c r="C169" s="1"/>
      <c r="D169" s="2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5"/>
    </row>
    <row r="170" spans="1:16" x14ac:dyDescent="0.25">
      <c r="A170" s="1"/>
      <c r="B170" s="1"/>
      <c r="C170" s="1"/>
      <c r="D170" s="2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5"/>
    </row>
    <row r="171" spans="1:16" x14ac:dyDescent="0.25">
      <c r="A171" s="1"/>
      <c r="B171" s="1"/>
      <c r="C171" s="1"/>
      <c r="D171" s="2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5"/>
    </row>
    <row r="172" spans="1:16" x14ac:dyDescent="0.25">
      <c r="A172" s="1"/>
      <c r="B172" s="1"/>
      <c r="C172" s="1"/>
      <c r="D172" s="2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5"/>
    </row>
    <row r="173" spans="1:16" x14ac:dyDescent="0.25">
      <c r="A173" s="1"/>
      <c r="B173" s="1"/>
      <c r="C173" s="1"/>
      <c r="D173" s="2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5"/>
    </row>
    <row r="174" spans="1:16" x14ac:dyDescent="0.25">
      <c r="A174" s="1"/>
      <c r="B174" s="1"/>
      <c r="C174" s="1"/>
      <c r="D174" s="2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5"/>
    </row>
    <row r="175" spans="1:16" x14ac:dyDescent="0.25">
      <c r="A175" s="1"/>
      <c r="B175" s="1"/>
      <c r="C175" s="1"/>
      <c r="D175" s="2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5"/>
    </row>
    <row r="176" spans="1:16" x14ac:dyDescent="0.25">
      <c r="A176" s="1"/>
      <c r="B176" s="1"/>
      <c r="C176" s="1"/>
      <c r="D176" s="2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5"/>
    </row>
    <row r="177" spans="1:16" x14ac:dyDescent="0.25">
      <c r="A177" s="1"/>
      <c r="B177" s="1"/>
      <c r="C177" s="1"/>
      <c r="D177" s="2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5"/>
    </row>
    <row r="178" spans="1:16" x14ac:dyDescent="0.25">
      <c r="A178" s="1"/>
      <c r="B178" s="1"/>
      <c r="C178" s="1"/>
      <c r="D178" s="2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5"/>
    </row>
    <row r="179" spans="1:16" x14ac:dyDescent="0.25">
      <c r="A179" s="1"/>
      <c r="B179" s="1"/>
      <c r="C179" s="1"/>
      <c r="D179" s="2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5"/>
    </row>
    <row r="180" spans="1:16" x14ac:dyDescent="0.25">
      <c r="A180" s="1"/>
      <c r="B180" s="1"/>
      <c r="C180" s="1"/>
      <c r="D180" s="2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5"/>
    </row>
    <row r="181" spans="1:16" x14ac:dyDescent="0.25">
      <c r="A181" s="1"/>
      <c r="B181" s="1"/>
      <c r="C181" s="1"/>
      <c r="D181" s="2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5"/>
    </row>
    <row r="182" spans="1:16" x14ac:dyDescent="0.25">
      <c r="A182" s="1"/>
      <c r="B182" s="1"/>
      <c r="C182" s="1"/>
      <c r="D182" s="2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5"/>
    </row>
    <row r="183" spans="1:16" x14ac:dyDescent="0.25">
      <c r="A183" s="1"/>
      <c r="B183" s="1"/>
      <c r="C183" s="1"/>
      <c r="D183" s="2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5"/>
    </row>
    <row r="184" spans="1:16" x14ac:dyDescent="0.25">
      <c r="A184" s="1"/>
      <c r="B184" s="1"/>
      <c r="C184" s="1"/>
      <c r="D184" s="2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5"/>
    </row>
    <row r="185" spans="1:16" x14ac:dyDescent="0.25">
      <c r="A185" s="1"/>
      <c r="B185" s="1"/>
      <c r="C185" s="1"/>
      <c r="D185" s="2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5"/>
    </row>
    <row r="186" spans="1:16" x14ac:dyDescent="0.25">
      <c r="A186" s="1"/>
      <c r="B186" s="1"/>
      <c r="C186" s="1"/>
      <c r="D186" s="2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5"/>
    </row>
    <row r="187" spans="1:16" x14ac:dyDescent="0.25">
      <c r="A187" s="1"/>
      <c r="B187" s="1"/>
      <c r="C187" s="1"/>
      <c r="D187" s="2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5"/>
    </row>
    <row r="188" spans="1:16" x14ac:dyDescent="0.25">
      <c r="A188" s="1"/>
      <c r="B188" s="1"/>
      <c r="C188" s="1"/>
      <c r="D188" s="2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5"/>
    </row>
    <row r="189" spans="1:16" x14ac:dyDescent="0.25">
      <c r="A189" s="1"/>
      <c r="B189" s="1"/>
      <c r="C189" s="1"/>
      <c r="D189" s="2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5"/>
    </row>
    <row r="190" spans="1:16" x14ac:dyDescent="0.25">
      <c r="A190" s="1"/>
      <c r="B190" s="1"/>
      <c r="C190" s="1"/>
      <c r="D190" s="2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5"/>
    </row>
    <row r="191" spans="1:16" x14ac:dyDescent="0.25">
      <c r="A191" s="1"/>
      <c r="B191" s="1"/>
      <c r="C191" s="1"/>
      <c r="D191" s="2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5"/>
    </row>
    <row r="192" spans="1:16" x14ac:dyDescent="0.25">
      <c r="A192" s="1"/>
      <c r="B192" s="1"/>
      <c r="C192" s="1"/>
      <c r="D192" s="2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5"/>
    </row>
    <row r="193" spans="1:16" x14ac:dyDescent="0.25">
      <c r="A193" s="1"/>
      <c r="B193" s="1"/>
      <c r="C193" s="1"/>
      <c r="D193" s="2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5"/>
    </row>
    <row r="194" spans="1:16" x14ac:dyDescent="0.25">
      <c r="A194" s="1"/>
      <c r="B194" s="1"/>
      <c r="C194" s="1"/>
      <c r="D194" s="2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5"/>
    </row>
    <row r="195" spans="1:16" x14ac:dyDescent="0.25">
      <c r="A195" s="1"/>
      <c r="B195" s="1"/>
      <c r="C195" s="1"/>
      <c r="D195" s="2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5"/>
    </row>
    <row r="196" spans="1:16" x14ac:dyDescent="0.25">
      <c r="A196" s="1"/>
      <c r="B196" s="1"/>
      <c r="C196" s="1"/>
      <c r="D196" s="2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5"/>
    </row>
    <row r="197" spans="1:16" x14ac:dyDescent="0.25">
      <c r="A197" s="1"/>
      <c r="B197" s="1"/>
      <c r="C197" s="1"/>
      <c r="D197" s="2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5"/>
    </row>
    <row r="198" spans="1:16" x14ac:dyDescent="0.25">
      <c r="A198" s="1"/>
      <c r="B198" s="1"/>
      <c r="C198" s="1"/>
      <c r="D198" s="2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5"/>
    </row>
    <row r="199" spans="1:16" x14ac:dyDescent="0.25">
      <c r="A199" s="1"/>
      <c r="B199" s="1"/>
      <c r="C199" s="1"/>
      <c r="D199" s="2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5"/>
    </row>
    <row r="200" spans="1:16" x14ac:dyDescent="0.25">
      <c r="A200" s="1"/>
      <c r="B200" s="1"/>
      <c r="C200" s="1"/>
      <c r="D200" s="2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5"/>
    </row>
    <row r="201" spans="1:16" x14ac:dyDescent="0.25">
      <c r="A201" s="1"/>
      <c r="B201" s="1"/>
      <c r="C201" s="1"/>
      <c r="D201" s="2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5"/>
    </row>
    <row r="202" spans="1:16" x14ac:dyDescent="0.25">
      <c r="A202" s="1"/>
      <c r="B202" s="1"/>
      <c r="C202" s="1"/>
      <c r="D202" s="2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5"/>
    </row>
    <row r="203" spans="1:16" x14ac:dyDescent="0.25">
      <c r="A203" s="1"/>
      <c r="B203" s="1"/>
      <c r="C203" s="1"/>
      <c r="D203" s="2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5"/>
    </row>
    <row r="204" spans="1:16" x14ac:dyDescent="0.25">
      <c r="A204" s="1"/>
      <c r="B204" s="1"/>
      <c r="C204" s="1"/>
      <c r="D204" s="2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5"/>
    </row>
    <row r="205" spans="1:16" x14ac:dyDescent="0.25">
      <c r="A205" s="1"/>
      <c r="B205" s="1"/>
      <c r="C205" s="1"/>
      <c r="D205" s="2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5"/>
    </row>
    <row r="206" spans="1:16" x14ac:dyDescent="0.25">
      <c r="A206" s="1"/>
      <c r="B206" s="1"/>
      <c r="C206" s="1"/>
      <c r="D206" s="2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5"/>
    </row>
    <row r="207" spans="1:16" x14ac:dyDescent="0.25">
      <c r="A207" s="1"/>
      <c r="B207" s="1"/>
      <c r="C207" s="1"/>
      <c r="D207" s="2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5"/>
    </row>
    <row r="208" spans="1:16" x14ac:dyDescent="0.25">
      <c r="A208" s="1"/>
      <c r="B208" s="1"/>
      <c r="C208" s="1"/>
      <c r="D208" s="2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5"/>
    </row>
    <row r="209" spans="1:16" x14ac:dyDescent="0.25">
      <c r="A209" s="1"/>
      <c r="B209" s="1"/>
      <c r="C209" s="1"/>
      <c r="D209" s="2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5"/>
    </row>
    <row r="210" spans="1:16" x14ac:dyDescent="0.25">
      <c r="A210" s="1"/>
      <c r="B210" s="1"/>
      <c r="C210" s="1"/>
      <c r="D210" s="2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5"/>
    </row>
    <row r="211" spans="1:16" x14ac:dyDescent="0.25">
      <c r="A211" s="1"/>
      <c r="B211" s="1"/>
      <c r="C211" s="1"/>
      <c r="D211" s="2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5"/>
    </row>
    <row r="212" spans="1:16" x14ac:dyDescent="0.25">
      <c r="A212" s="1"/>
      <c r="B212" s="1"/>
      <c r="C212" s="1"/>
      <c r="D212" s="2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5"/>
    </row>
    <row r="213" spans="1:16" x14ac:dyDescent="0.25">
      <c r="A213" s="1"/>
      <c r="B213" s="1"/>
      <c r="C213" s="1"/>
      <c r="D213" s="2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5"/>
    </row>
    <row r="214" spans="1:16" x14ac:dyDescent="0.25">
      <c r="A214" s="1"/>
      <c r="B214" s="1"/>
      <c r="C214" s="1"/>
      <c r="D214" s="2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5"/>
    </row>
    <row r="215" spans="1:16" x14ac:dyDescent="0.25">
      <c r="A215" s="1"/>
      <c r="B215" s="1"/>
      <c r="C215" s="1"/>
      <c r="D215" s="2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5"/>
    </row>
    <row r="216" spans="1:16" x14ac:dyDescent="0.25">
      <c r="A216" s="1"/>
      <c r="B216" s="1"/>
      <c r="C216" s="1"/>
      <c r="D216" s="2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5"/>
    </row>
    <row r="217" spans="1:16" x14ac:dyDescent="0.25">
      <c r="A217" s="1"/>
      <c r="B217" s="1"/>
      <c r="C217" s="1"/>
      <c r="D217" s="2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5"/>
    </row>
    <row r="218" spans="1:16" x14ac:dyDescent="0.25">
      <c r="A218" s="1"/>
      <c r="B218" s="1"/>
      <c r="C218" s="1"/>
      <c r="D218" s="2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5"/>
    </row>
    <row r="219" spans="1:16" x14ac:dyDescent="0.25">
      <c r="A219" s="1"/>
      <c r="B219" s="1"/>
      <c r="C219" s="1"/>
      <c r="D219" s="2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5"/>
    </row>
    <row r="220" spans="1:16" x14ac:dyDescent="0.25">
      <c r="A220" s="1"/>
      <c r="B220" s="1"/>
      <c r="C220" s="1"/>
      <c r="D220" s="2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5"/>
    </row>
    <row r="221" spans="1:16" x14ac:dyDescent="0.25">
      <c r="A221" s="1"/>
      <c r="B221" s="1"/>
      <c r="C221" s="1"/>
      <c r="D221" s="2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5"/>
    </row>
    <row r="222" spans="1:16" x14ac:dyDescent="0.25">
      <c r="A222" s="1"/>
      <c r="B222" s="1"/>
      <c r="C222" s="1"/>
      <c r="D222" s="2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5"/>
    </row>
    <row r="223" spans="1:16" x14ac:dyDescent="0.25">
      <c r="A223" s="1"/>
      <c r="B223" s="1"/>
      <c r="C223" s="1"/>
      <c r="D223" s="2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5"/>
    </row>
    <row r="224" spans="1:16" x14ac:dyDescent="0.25">
      <c r="A224" s="1"/>
      <c r="B224" s="1"/>
      <c r="C224" s="1"/>
      <c r="D224" s="2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5"/>
    </row>
    <row r="225" spans="1:16" x14ac:dyDescent="0.25">
      <c r="A225" s="1"/>
      <c r="B225" s="1"/>
      <c r="C225" s="1"/>
      <c r="D225" s="2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5"/>
    </row>
    <row r="226" spans="1:16" x14ac:dyDescent="0.25">
      <c r="A226" s="1"/>
      <c r="B226" s="1"/>
      <c r="C226" s="1"/>
      <c r="D226" s="2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5"/>
    </row>
    <row r="227" spans="1:16" x14ac:dyDescent="0.25">
      <c r="A227" s="1"/>
      <c r="B227" s="1"/>
      <c r="C227" s="1"/>
      <c r="D227" s="2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5"/>
    </row>
    <row r="228" spans="1:16" x14ac:dyDescent="0.25">
      <c r="A228" s="1"/>
      <c r="B228" s="1"/>
      <c r="C228" s="1"/>
      <c r="D228" s="2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5"/>
    </row>
    <row r="229" spans="1:16" x14ac:dyDescent="0.25">
      <c r="A229" s="1"/>
      <c r="B229" s="1"/>
      <c r="C229" s="1"/>
      <c r="D229" s="2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5"/>
    </row>
    <row r="230" spans="1:16" x14ac:dyDescent="0.25">
      <c r="A230" s="1"/>
      <c r="B230" s="1"/>
      <c r="C230" s="1"/>
      <c r="D230" s="2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5"/>
    </row>
    <row r="231" spans="1:16" x14ac:dyDescent="0.25">
      <c r="A231" s="1"/>
      <c r="B231" s="1"/>
      <c r="C231" s="1"/>
      <c r="D231" s="2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5"/>
    </row>
    <row r="232" spans="1:16" x14ac:dyDescent="0.25">
      <c r="A232" s="1"/>
      <c r="B232" s="1"/>
      <c r="C232" s="1"/>
      <c r="D232" s="2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5"/>
    </row>
    <row r="233" spans="1:16" x14ac:dyDescent="0.25">
      <c r="A233" s="1"/>
      <c r="B233" s="1"/>
      <c r="C233" s="1"/>
      <c r="D233" s="2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5"/>
    </row>
    <row r="234" spans="1:16" x14ac:dyDescent="0.25">
      <c r="A234" s="1"/>
      <c r="B234" s="1"/>
      <c r="C234" s="1"/>
      <c r="D234" s="2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5"/>
    </row>
    <row r="235" spans="1:16" x14ac:dyDescent="0.25">
      <c r="A235" s="1"/>
      <c r="B235" s="1"/>
      <c r="C235" s="1"/>
      <c r="D235" s="2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5"/>
    </row>
    <row r="236" spans="1:16" x14ac:dyDescent="0.25">
      <c r="A236" s="1"/>
      <c r="B236" s="1"/>
      <c r="C236" s="1"/>
      <c r="D236" s="2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5"/>
    </row>
    <row r="237" spans="1:16" x14ac:dyDescent="0.25">
      <c r="A237" s="1"/>
      <c r="B237" s="1"/>
      <c r="C237" s="1"/>
      <c r="D237" s="2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5"/>
    </row>
    <row r="238" spans="1:16" x14ac:dyDescent="0.25">
      <c r="A238" s="1"/>
      <c r="B238" s="1"/>
      <c r="C238" s="1"/>
      <c r="D238" s="2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5"/>
    </row>
    <row r="239" spans="1:16" x14ac:dyDescent="0.25">
      <c r="A239" s="1"/>
      <c r="B239" s="1"/>
      <c r="C239" s="1"/>
      <c r="D239" s="2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5"/>
    </row>
    <row r="240" spans="1:16" x14ac:dyDescent="0.25">
      <c r="A240" s="1"/>
      <c r="B240" s="1"/>
      <c r="C240" s="1"/>
      <c r="D240" s="2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5"/>
    </row>
    <row r="241" spans="1:16" x14ac:dyDescent="0.25">
      <c r="A241" s="1"/>
      <c r="B241" s="1"/>
      <c r="C241" s="1"/>
      <c r="D241" s="2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5"/>
    </row>
    <row r="242" spans="1:16" x14ac:dyDescent="0.25">
      <c r="A242" s="1"/>
      <c r="B242" s="1"/>
      <c r="C242" s="1"/>
      <c r="D242" s="2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5"/>
    </row>
    <row r="243" spans="1:16" x14ac:dyDescent="0.25">
      <c r="A243" s="1"/>
      <c r="B243" s="1"/>
      <c r="C243" s="1"/>
      <c r="D243" s="2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5"/>
    </row>
    <row r="244" spans="1:16" x14ac:dyDescent="0.25">
      <c r="A244" s="1"/>
      <c r="B244" s="1"/>
      <c r="C244" s="1"/>
      <c r="D244" s="2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5"/>
    </row>
    <row r="245" spans="1:16" x14ac:dyDescent="0.25">
      <c r="A245" s="1"/>
      <c r="B245" s="1"/>
      <c r="C245" s="1"/>
      <c r="D245" s="2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5"/>
    </row>
    <row r="246" spans="1:16" x14ac:dyDescent="0.25">
      <c r="A246" s="1"/>
      <c r="B246" s="1"/>
      <c r="C246" s="1"/>
      <c r="D246" s="2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5"/>
    </row>
    <row r="247" spans="1:16" x14ac:dyDescent="0.25">
      <c r="A247" s="1"/>
      <c r="B247" s="1"/>
      <c r="C247" s="1"/>
      <c r="D247" s="2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5"/>
    </row>
    <row r="248" spans="1:16" x14ac:dyDescent="0.25">
      <c r="A248" s="1"/>
      <c r="B248" s="1"/>
      <c r="C248" s="1"/>
      <c r="D248" s="2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5"/>
    </row>
    <row r="249" spans="1:16" x14ac:dyDescent="0.25">
      <c r="A249" s="1"/>
      <c r="B249" s="1"/>
      <c r="C249" s="1"/>
      <c r="D249" s="2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5"/>
    </row>
    <row r="250" spans="1:16" x14ac:dyDescent="0.25">
      <c r="A250" s="1"/>
      <c r="B250" s="1"/>
      <c r="C250" s="1"/>
      <c r="D250" s="2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5"/>
    </row>
    <row r="251" spans="1:16" x14ac:dyDescent="0.25">
      <c r="A251" s="1"/>
      <c r="B251" s="1"/>
      <c r="C251" s="1"/>
      <c r="D251" s="2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5"/>
    </row>
    <row r="252" spans="1:16" x14ac:dyDescent="0.25">
      <c r="A252" s="1"/>
      <c r="B252" s="1"/>
      <c r="C252" s="1"/>
      <c r="D252" s="2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5"/>
    </row>
    <row r="253" spans="1:16" x14ac:dyDescent="0.25">
      <c r="A253" s="1"/>
      <c r="B253" s="1"/>
      <c r="C253" s="1"/>
      <c r="D253" s="2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5"/>
    </row>
    <row r="254" spans="1:16" x14ac:dyDescent="0.25">
      <c r="A254" s="1"/>
      <c r="B254" s="1"/>
      <c r="C254" s="1"/>
      <c r="D254" s="2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5"/>
    </row>
    <row r="255" spans="1:16" x14ac:dyDescent="0.25">
      <c r="A255" s="1"/>
      <c r="B255" s="1"/>
      <c r="C255" s="1"/>
      <c r="D255" s="2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5"/>
    </row>
    <row r="256" spans="1:16" x14ac:dyDescent="0.25">
      <c r="A256" s="1"/>
      <c r="B256" s="1"/>
      <c r="C256" s="1"/>
      <c r="D256" s="2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5"/>
    </row>
    <row r="257" spans="1:16" x14ac:dyDescent="0.25">
      <c r="A257" s="1"/>
      <c r="B257" s="1"/>
      <c r="C257" s="1"/>
      <c r="D257" s="2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5"/>
    </row>
    <row r="258" spans="1:16" x14ac:dyDescent="0.25">
      <c r="A258" s="1"/>
      <c r="B258" s="1"/>
      <c r="C258" s="1"/>
      <c r="D258" s="2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5"/>
    </row>
    <row r="259" spans="1:16" x14ac:dyDescent="0.25">
      <c r="A259" s="1"/>
      <c r="B259" s="1"/>
      <c r="C259" s="1"/>
      <c r="D259" s="2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5"/>
    </row>
    <row r="260" spans="1:16" x14ac:dyDescent="0.25">
      <c r="A260" s="1"/>
      <c r="B260" s="1"/>
      <c r="C260" s="1"/>
      <c r="D260" s="2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5"/>
    </row>
    <row r="261" spans="1:16" x14ac:dyDescent="0.25">
      <c r="A261" s="1"/>
      <c r="B261" s="1"/>
      <c r="C261" s="1"/>
      <c r="D261" s="2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5"/>
    </row>
    <row r="262" spans="1:16" x14ac:dyDescent="0.25">
      <c r="A262" s="1"/>
      <c r="B262" s="1"/>
      <c r="C262" s="1"/>
      <c r="D262" s="2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5"/>
    </row>
    <row r="263" spans="1:16" x14ac:dyDescent="0.25">
      <c r="A263" s="1"/>
      <c r="B263" s="1"/>
      <c r="C263" s="1"/>
      <c r="D263" s="2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5"/>
    </row>
    <row r="264" spans="1:16" x14ac:dyDescent="0.25">
      <c r="A264" s="1"/>
      <c r="B264" s="1"/>
      <c r="C264" s="1"/>
      <c r="D264" s="2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5"/>
    </row>
    <row r="265" spans="1:16" x14ac:dyDescent="0.25">
      <c r="A265" s="1"/>
      <c r="B265" s="1"/>
      <c r="C265" s="1"/>
      <c r="D265" s="2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5"/>
    </row>
    <row r="266" spans="1:16" x14ac:dyDescent="0.25">
      <c r="A266" s="1"/>
      <c r="B266" s="1"/>
      <c r="C266" s="1"/>
      <c r="D266" s="2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5"/>
    </row>
    <row r="267" spans="1:16" x14ac:dyDescent="0.25">
      <c r="A267" s="1"/>
      <c r="B267" s="1"/>
      <c r="C267" s="1"/>
      <c r="D267" s="2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5"/>
    </row>
    <row r="268" spans="1:16" x14ac:dyDescent="0.25">
      <c r="A268" s="1"/>
      <c r="B268" s="1"/>
      <c r="C268" s="1"/>
      <c r="D268" s="2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5"/>
    </row>
    <row r="269" spans="1:16" x14ac:dyDescent="0.25">
      <c r="A269" s="1"/>
      <c r="B269" s="1"/>
      <c r="C269" s="1"/>
      <c r="D269" s="2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5"/>
    </row>
    <row r="270" spans="1:16" x14ac:dyDescent="0.25">
      <c r="A270" s="1"/>
      <c r="B270" s="1"/>
      <c r="C270" s="1"/>
      <c r="D270" s="2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5"/>
    </row>
    <row r="271" spans="1:16" x14ac:dyDescent="0.25">
      <c r="A271" s="1"/>
      <c r="B271" s="1"/>
      <c r="C271" s="1"/>
      <c r="D271" s="2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5"/>
    </row>
    <row r="272" spans="1:16" x14ac:dyDescent="0.25">
      <c r="A272" s="1"/>
      <c r="B272" s="1"/>
      <c r="C272" s="1"/>
      <c r="D272" s="2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5"/>
    </row>
    <row r="273" spans="1:16" x14ac:dyDescent="0.25">
      <c r="A273" s="1"/>
      <c r="B273" s="1"/>
      <c r="C273" s="1"/>
      <c r="D273" s="2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5"/>
    </row>
    <row r="274" spans="1:16" x14ac:dyDescent="0.25">
      <c r="A274" s="1"/>
      <c r="B274" s="1"/>
      <c r="C274" s="1"/>
      <c r="D274" s="2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5"/>
    </row>
    <row r="275" spans="1:16" x14ac:dyDescent="0.25">
      <c r="A275" s="1"/>
      <c r="B275" s="1"/>
      <c r="C275" s="1"/>
      <c r="D275" s="2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5"/>
    </row>
    <row r="276" spans="1:16" x14ac:dyDescent="0.25">
      <c r="A276" s="1"/>
      <c r="B276" s="1"/>
      <c r="C276" s="1"/>
      <c r="D276" s="2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5"/>
    </row>
    <row r="277" spans="1:16" x14ac:dyDescent="0.25">
      <c r="A277" s="1"/>
      <c r="B277" s="1"/>
      <c r="C277" s="1"/>
      <c r="D277" s="2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5"/>
    </row>
    <row r="278" spans="1:16" x14ac:dyDescent="0.25">
      <c r="A278" s="1"/>
      <c r="B278" s="1"/>
      <c r="C278" s="1"/>
      <c r="D278" s="2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5"/>
    </row>
    <row r="279" spans="1:16" x14ac:dyDescent="0.25">
      <c r="A279" s="1"/>
      <c r="B279" s="1"/>
      <c r="C279" s="1"/>
      <c r="D279" s="2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5"/>
    </row>
    <row r="280" spans="1:16" x14ac:dyDescent="0.25">
      <c r="A280" s="1"/>
      <c r="B280" s="1"/>
      <c r="C280" s="1"/>
      <c r="D280" s="2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5"/>
    </row>
    <row r="281" spans="1:16" x14ac:dyDescent="0.25">
      <c r="A281" s="1"/>
      <c r="B281" s="1"/>
      <c r="C281" s="1"/>
      <c r="D281" s="2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5"/>
    </row>
    <row r="282" spans="1:16" x14ac:dyDescent="0.25">
      <c r="A282" s="1"/>
      <c r="B282" s="1"/>
      <c r="C282" s="1"/>
      <c r="D282" s="2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5"/>
    </row>
    <row r="283" spans="1:16" x14ac:dyDescent="0.25">
      <c r="A283" s="1"/>
      <c r="B283" s="1"/>
      <c r="C283" s="1"/>
      <c r="D283" s="2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5"/>
    </row>
    <row r="284" spans="1:16" x14ac:dyDescent="0.25">
      <c r="A284" s="1"/>
      <c r="B284" s="1"/>
      <c r="C284" s="1"/>
      <c r="D284" s="2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5"/>
    </row>
    <row r="285" spans="1:16" x14ac:dyDescent="0.25">
      <c r="A285" s="1"/>
      <c r="B285" s="1"/>
      <c r="C285" s="1"/>
      <c r="D285" s="2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5"/>
    </row>
    <row r="286" spans="1:16" x14ac:dyDescent="0.25">
      <c r="A286" s="1"/>
      <c r="B286" s="1"/>
      <c r="C286" s="1"/>
      <c r="D286" s="2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5"/>
    </row>
    <row r="287" spans="1:16" x14ac:dyDescent="0.25">
      <c r="A287" s="1"/>
      <c r="B287" s="1"/>
      <c r="C287" s="1"/>
      <c r="D287" s="2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5"/>
    </row>
    <row r="288" spans="1:16" x14ac:dyDescent="0.25">
      <c r="A288" s="1"/>
      <c r="B288" s="1"/>
      <c r="C288" s="1"/>
      <c r="D288" s="2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5"/>
    </row>
    <row r="289" spans="1:16" x14ac:dyDescent="0.25">
      <c r="A289" s="1"/>
      <c r="B289" s="1"/>
      <c r="C289" s="1"/>
      <c r="D289" s="2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5"/>
    </row>
    <row r="290" spans="1:16" x14ac:dyDescent="0.25">
      <c r="A290" s="1"/>
      <c r="B290" s="1"/>
      <c r="C290" s="1"/>
      <c r="D290" s="2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5"/>
    </row>
    <row r="291" spans="1:16" x14ac:dyDescent="0.25">
      <c r="A291" s="1"/>
      <c r="B291" s="1"/>
      <c r="C291" s="1"/>
      <c r="D291" s="2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5"/>
    </row>
    <row r="292" spans="1:16" x14ac:dyDescent="0.25">
      <c r="A292" s="1"/>
      <c r="B292" s="1"/>
      <c r="C292" s="1"/>
      <c r="D292" s="2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5"/>
    </row>
    <row r="293" spans="1:16" x14ac:dyDescent="0.25">
      <c r="A293" s="1"/>
      <c r="B293" s="1"/>
      <c r="C293" s="1"/>
      <c r="D293" s="2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5"/>
    </row>
    <row r="294" spans="1:16" x14ac:dyDescent="0.25">
      <c r="A294" s="1"/>
      <c r="B294" s="1"/>
      <c r="C294" s="1"/>
      <c r="D294" s="2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5"/>
    </row>
    <row r="295" spans="1:16" x14ac:dyDescent="0.25">
      <c r="A295" s="1"/>
      <c r="B295" s="1"/>
      <c r="C295" s="1"/>
      <c r="D295" s="2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5"/>
    </row>
    <row r="296" spans="1:16" x14ac:dyDescent="0.25">
      <c r="A296" s="1"/>
      <c r="B296" s="1"/>
      <c r="C296" s="1"/>
      <c r="D296" s="2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5"/>
    </row>
    <row r="297" spans="1:16" x14ac:dyDescent="0.25">
      <c r="A297" s="1"/>
      <c r="B297" s="1"/>
      <c r="C297" s="1"/>
      <c r="D297" s="2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5"/>
    </row>
    <row r="298" spans="1:16" x14ac:dyDescent="0.25">
      <c r="A298" s="1"/>
      <c r="B298" s="1"/>
      <c r="C298" s="1"/>
      <c r="D298" s="2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5"/>
    </row>
    <row r="299" spans="1:16" x14ac:dyDescent="0.25">
      <c r="A299" s="1"/>
      <c r="B299" s="1"/>
      <c r="C299" s="1"/>
      <c r="D299" s="2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5"/>
    </row>
    <row r="300" spans="1:16" x14ac:dyDescent="0.25">
      <c r="A300" s="1"/>
      <c r="B300" s="1"/>
      <c r="C300" s="1"/>
      <c r="D300" s="2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5"/>
    </row>
    <row r="301" spans="1:16" x14ac:dyDescent="0.25">
      <c r="A301" s="1"/>
      <c r="B301" s="1"/>
      <c r="C301" s="1"/>
      <c r="D301" s="2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5"/>
    </row>
    <row r="302" spans="1:16" x14ac:dyDescent="0.25">
      <c r="A302" s="1"/>
      <c r="B302" s="1"/>
      <c r="C302" s="1"/>
      <c r="D302" s="2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5"/>
    </row>
    <row r="303" spans="1:16" x14ac:dyDescent="0.25">
      <c r="A303" s="1"/>
      <c r="B303" s="1"/>
      <c r="C303" s="1"/>
      <c r="D303" s="2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5"/>
    </row>
    <row r="304" spans="1:16" x14ac:dyDescent="0.25">
      <c r="A304" s="1"/>
      <c r="B304" s="1"/>
      <c r="C304" s="1"/>
      <c r="D304" s="2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5"/>
    </row>
    <row r="305" spans="1:16" x14ac:dyDescent="0.25">
      <c r="A305" s="1"/>
      <c r="B305" s="1"/>
      <c r="C305" s="1"/>
      <c r="D305" s="2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5"/>
    </row>
    <row r="306" spans="1:16" x14ac:dyDescent="0.25">
      <c r="A306" s="1"/>
      <c r="B306" s="1"/>
      <c r="C306" s="1"/>
      <c r="D306" s="2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5"/>
    </row>
    <row r="307" spans="1:16" x14ac:dyDescent="0.25">
      <c r="A307" s="1"/>
      <c r="B307" s="1"/>
      <c r="C307" s="1"/>
      <c r="D307" s="2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5"/>
    </row>
    <row r="308" spans="1:16" x14ac:dyDescent="0.25">
      <c r="A308" s="1"/>
      <c r="B308" s="1"/>
      <c r="C308" s="1"/>
      <c r="D308" s="2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5"/>
    </row>
    <row r="309" spans="1:16" x14ac:dyDescent="0.25">
      <c r="A309" s="1"/>
      <c r="B309" s="1"/>
      <c r="C309" s="1"/>
      <c r="D309" s="2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5"/>
    </row>
    <row r="310" spans="1:16" x14ac:dyDescent="0.25">
      <c r="A310" s="1"/>
      <c r="B310" s="1"/>
      <c r="C310" s="1"/>
      <c r="D310" s="2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5"/>
    </row>
    <row r="311" spans="1:16" x14ac:dyDescent="0.25">
      <c r="A311" s="1"/>
      <c r="B311" s="1"/>
      <c r="C311" s="1"/>
      <c r="D311" s="2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5"/>
    </row>
    <row r="312" spans="1:16" x14ac:dyDescent="0.25">
      <c r="A312" s="1"/>
      <c r="B312" s="1"/>
      <c r="C312" s="1"/>
      <c r="D312" s="2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5"/>
    </row>
    <row r="313" spans="1:16" x14ac:dyDescent="0.25">
      <c r="A313" s="1"/>
      <c r="B313" s="1"/>
      <c r="C313" s="1"/>
      <c r="D313" s="2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5"/>
    </row>
    <row r="314" spans="1:16" x14ac:dyDescent="0.25">
      <c r="A314" s="1"/>
      <c r="B314" s="1"/>
      <c r="C314" s="1"/>
      <c r="D314" s="2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5"/>
    </row>
    <row r="315" spans="1:16" x14ac:dyDescent="0.25">
      <c r="A315" s="1"/>
      <c r="B315" s="1"/>
      <c r="C315" s="1"/>
      <c r="D315" s="2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5"/>
    </row>
    <row r="316" spans="1:16" x14ac:dyDescent="0.25">
      <c r="A316" s="1"/>
      <c r="B316" s="1"/>
      <c r="C316" s="1"/>
      <c r="D316" s="2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5"/>
    </row>
    <row r="317" spans="1:16" x14ac:dyDescent="0.25">
      <c r="A317" s="1"/>
      <c r="B317" s="1"/>
      <c r="C317" s="1"/>
      <c r="D317" s="2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5"/>
    </row>
    <row r="318" spans="1:16" x14ac:dyDescent="0.25">
      <c r="A318" s="1"/>
      <c r="B318" s="1"/>
      <c r="C318" s="1"/>
      <c r="D318" s="2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5"/>
    </row>
    <row r="319" spans="1:16" x14ac:dyDescent="0.25">
      <c r="A319" s="1"/>
      <c r="B319" s="1"/>
      <c r="C319" s="1"/>
      <c r="D319" s="2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5"/>
    </row>
    <row r="320" spans="1:16" x14ac:dyDescent="0.25">
      <c r="A320" s="1"/>
      <c r="B320" s="1"/>
      <c r="C320" s="1"/>
      <c r="D320" s="2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5"/>
    </row>
    <row r="321" spans="1:16" x14ac:dyDescent="0.25">
      <c r="A321" s="1"/>
      <c r="B321" s="1"/>
      <c r="C321" s="1"/>
      <c r="D321" s="2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5"/>
    </row>
    <row r="322" spans="1:16" x14ac:dyDescent="0.25">
      <c r="A322" s="1"/>
      <c r="B322" s="1"/>
      <c r="C322" s="1"/>
      <c r="D322" s="2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5"/>
    </row>
    <row r="323" spans="1:16" x14ac:dyDescent="0.25">
      <c r="A323" s="1"/>
      <c r="B323" s="1"/>
      <c r="C323" s="1"/>
      <c r="D323" s="2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5"/>
    </row>
    <row r="324" spans="1:16" x14ac:dyDescent="0.25">
      <c r="A324" s="1"/>
      <c r="B324" s="1"/>
      <c r="C324" s="1"/>
      <c r="D324" s="2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5"/>
    </row>
    <row r="325" spans="1:16" x14ac:dyDescent="0.25">
      <c r="A325" s="1"/>
      <c r="B325" s="1"/>
      <c r="C325" s="1"/>
      <c r="D325" s="2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5"/>
    </row>
    <row r="326" spans="1:16" x14ac:dyDescent="0.25">
      <c r="A326" s="1"/>
      <c r="B326" s="1"/>
      <c r="C326" s="1"/>
      <c r="D326" s="2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5"/>
    </row>
    <row r="327" spans="1:16" x14ac:dyDescent="0.25">
      <c r="A327" s="1"/>
      <c r="B327" s="1"/>
      <c r="C327" s="1"/>
      <c r="D327" s="2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5"/>
    </row>
    <row r="328" spans="1:16" x14ac:dyDescent="0.25">
      <c r="A328" s="1"/>
      <c r="B328" s="1"/>
      <c r="C328" s="1"/>
      <c r="D328" s="2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5"/>
    </row>
    <row r="329" spans="1:16" x14ac:dyDescent="0.25">
      <c r="A329" s="1"/>
      <c r="B329" s="1"/>
      <c r="C329" s="1"/>
      <c r="D329" s="2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5"/>
    </row>
    <row r="330" spans="1:16" x14ac:dyDescent="0.25">
      <c r="A330" s="1"/>
      <c r="B330" s="1"/>
      <c r="C330" s="1"/>
      <c r="D330" s="2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5"/>
    </row>
    <row r="331" spans="1:16" x14ac:dyDescent="0.25">
      <c r="A331" s="1"/>
      <c r="B331" s="1"/>
      <c r="C331" s="1"/>
      <c r="D331" s="2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5"/>
    </row>
    <row r="332" spans="1:16" x14ac:dyDescent="0.25">
      <c r="A332" s="1"/>
      <c r="B332" s="1"/>
      <c r="C332" s="1"/>
      <c r="D332" s="2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5"/>
    </row>
    <row r="333" spans="1:16" x14ac:dyDescent="0.25">
      <c r="A333" s="1"/>
      <c r="B333" s="1"/>
      <c r="C333" s="1"/>
      <c r="D333" s="2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5"/>
    </row>
    <row r="334" spans="1:16" x14ac:dyDescent="0.25">
      <c r="A334" s="1"/>
      <c r="B334" s="1"/>
      <c r="C334" s="1"/>
      <c r="D334" s="2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5"/>
    </row>
    <row r="335" spans="1:16" x14ac:dyDescent="0.25">
      <c r="A335" s="1"/>
      <c r="B335" s="1"/>
      <c r="C335" s="1"/>
      <c r="D335" s="2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5"/>
    </row>
    <row r="336" spans="1:16" x14ac:dyDescent="0.25">
      <c r="A336" s="1"/>
      <c r="B336" s="1"/>
      <c r="C336" s="1"/>
      <c r="D336" s="2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5"/>
    </row>
    <row r="337" spans="1:16" x14ac:dyDescent="0.25">
      <c r="A337" s="1"/>
      <c r="B337" s="1"/>
      <c r="C337" s="1"/>
      <c r="D337" s="2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5"/>
    </row>
    <row r="338" spans="1:16" x14ac:dyDescent="0.25">
      <c r="A338" s="1"/>
      <c r="B338" s="1"/>
      <c r="C338" s="1"/>
      <c r="D338" s="2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5"/>
    </row>
    <row r="339" spans="1:16" x14ac:dyDescent="0.25">
      <c r="A339" s="1"/>
      <c r="B339" s="1"/>
      <c r="C339" s="1"/>
      <c r="D339" s="2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5"/>
    </row>
    <row r="340" spans="1:16" x14ac:dyDescent="0.25">
      <c r="A340" s="1"/>
      <c r="B340" s="1"/>
      <c r="C340" s="1"/>
      <c r="D340" s="2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5"/>
    </row>
    <row r="341" spans="1:16" x14ac:dyDescent="0.25">
      <c r="A341" s="1"/>
      <c r="B341" s="1"/>
      <c r="C341" s="1"/>
      <c r="D341" s="2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5"/>
    </row>
    <row r="342" spans="1:16" x14ac:dyDescent="0.25">
      <c r="A342" s="1"/>
      <c r="B342" s="1"/>
      <c r="C342" s="1"/>
      <c r="D342" s="2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5"/>
    </row>
    <row r="343" spans="1:16" x14ac:dyDescent="0.25">
      <c r="A343" s="1"/>
      <c r="B343" s="1"/>
      <c r="C343" s="1"/>
      <c r="D343" s="2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5"/>
    </row>
    <row r="344" spans="1:16" x14ac:dyDescent="0.25">
      <c r="A344" s="1"/>
      <c r="B344" s="1"/>
      <c r="C344" s="1"/>
      <c r="D344" s="2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5"/>
    </row>
    <row r="345" spans="1:16" x14ac:dyDescent="0.25">
      <c r="A345" s="1"/>
      <c r="B345" s="1"/>
      <c r="C345" s="1"/>
      <c r="D345" s="2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5"/>
    </row>
    <row r="346" spans="1:16" x14ac:dyDescent="0.25">
      <c r="A346" s="1"/>
      <c r="B346" s="1"/>
      <c r="C346" s="1"/>
      <c r="D346" s="2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5"/>
    </row>
    <row r="347" spans="1:16" x14ac:dyDescent="0.25">
      <c r="A347" s="1"/>
      <c r="B347" s="1"/>
      <c r="C347" s="1"/>
      <c r="D347" s="2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5"/>
    </row>
    <row r="348" spans="1:16" x14ac:dyDescent="0.25">
      <c r="A348" s="1"/>
      <c r="B348" s="1"/>
      <c r="C348" s="1"/>
      <c r="D348" s="2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5"/>
    </row>
    <row r="349" spans="1:16" x14ac:dyDescent="0.25">
      <c r="A349" s="1"/>
      <c r="B349" s="1"/>
      <c r="C349" s="1"/>
      <c r="D349" s="2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5"/>
    </row>
    <row r="350" spans="1:16" x14ac:dyDescent="0.25">
      <c r="A350" s="1"/>
      <c r="B350" s="1"/>
      <c r="C350" s="1"/>
      <c r="D350" s="2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5"/>
    </row>
    <row r="351" spans="1:16" x14ac:dyDescent="0.25">
      <c r="A351" s="1"/>
      <c r="B351" s="1"/>
      <c r="C351" s="1"/>
      <c r="D351" s="2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5"/>
    </row>
    <row r="352" spans="1:16" x14ac:dyDescent="0.25">
      <c r="A352" s="1"/>
      <c r="B352" s="1"/>
      <c r="C352" s="1"/>
      <c r="D352" s="2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5"/>
    </row>
    <row r="353" spans="1:16" x14ac:dyDescent="0.25">
      <c r="A353" s="1"/>
      <c r="B353" s="1"/>
      <c r="C353" s="1"/>
      <c r="D353" s="2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5"/>
    </row>
    <row r="354" spans="1:16" x14ac:dyDescent="0.25">
      <c r="A354" s="1"/>
      <c r="B354" s="1"/>
      <c r="C354" s="1"/>
      <c r="D354" s="2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5"/>
    </row>
    <row r="355" spans="1:16" x14ac:dyDescent="0.25">
      <c r="A355" s="1"/>
      <c r="B355" s="1"/>
      <c r="C355" s="1"/>
      <c r="D355" s="2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5"/>
    </row>
    <row r="356" spans="1:16" x14ac:dyDescent="0.25">
      <c r="A356" s="1"/>
      <c r="B356" s="1"/>
      <c r="C356" s="1"/>
      <c r="D356" s="2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5"/>
    </row>
    <row r="357" spans="1:16" x14ac:dyDescent="0.25">
      <c r="A357" s="1"/>
      <c r="B357" s="1"/>
      <c r="C357" s="1"/>
      <c r="D357" s="2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5"/>
    </row>
    <row r="358" spans="1:16" x14ac:dyDescent="0.25">
      <c r="A358" s="1"/>
      <c r="B358" s="1"/>
      <c r="C358" s="1"/>
      <c r="D358" s="2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5"/>
    </row>
    <row r="359" spans="1:16" x14ac:dyDescent="0.25">
      <c r="A359" s="1"/>
      <c r="B359" s="1"/>
      <c r="C359" s="1"/>
      <c r="D359" s="2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5"/>
    </row>
    <row r="360" spans="1:16" x14ac:dyDescent="0.25">
      <c r="A360" s="1"/>
      <c r="B360" s="1"/>
      <c r="C360" s="1"/>
      <c r="D360" s="2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5"/>
    </row>
    <row r="361" spans="1:16" x14ac:dyDescent="0.25">
      <c r="A361" s="1"/>
      <c r="B361" s="1"/>
      <c r="C361" s="1"/>
      <c r="D361" s="2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5"/>
    </row>
    <row r="362" spans="1:16" x14ac:dyDescent="0.25">
      <c r="A362" s="1"/>
      <c r="B362" s="1"/>
      <c r="C362" s="1"/>
      <c r="D362" s="2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5"/>
    </row>
    <row r="363" spans="1:16" x14ac:dyDescent="0.25">
      <c r="A363" s="1"/>
      <c r="B363" s="1"/>
      <c r="C363" s="1"/>
      <c r="D363" s="2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5"/>
    </row>
    <row r="364" spans="1:16" x14ac:dyDescent="0.25">
      <c r="A364" s="1"/>
      <c r="B364" s="1"/>
      <c r="C364" s="1"/>
      <c r="D364" s="2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5"/>
    </row>
    <row r="365" spans="1:16" x14ac:dyDescent="0.25">
      <c r="A365" s="1"/>
      <c r="B365" s="1"/>
      <c r="C365" s="1"/>
      <c r="D365" s="2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5"/>
    </row>
    <row r="366" spans="1:16" x14ac:dyDescent="0.25">
      <c r="A366" s="1"/>
      <c r="B366" s="1"/>
      <c r="C366" s="1"/>
      <c r="D366" s="2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5"/>
    </row>
    <row r="367" spans="1:16" x14ac:dyDescent="0.25">
      <c r="A367" s="1"/>
      <c r="B367" s="1"/>
      <c r="C367" s="1"/>
      <c r="D367" s="2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5"/>
    </row>
    <row r="368" spans="1:16" x14ac:dyDescent="0.25">
      <c r="A368" s="1"/>
      <c r="B368" s="1"/>
      <c r="C368" s="1"/>
      <c r="D368" s="2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5"/>
    </row>
    <row r="369" spans="1:16" x14ac:dyDescent="0.25">
      <c r="A369" s="1"/>
      <c r="B369" s="1"/>
      <c r="C369" s="1"/>
      <c r="D369" s="2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5"/>
    </row>
    <row r="370" spans="1:16" x14ac:dyDescent="0.25">
      <c r="A370" s="1"/>
      <c r="B370" s="1"/>
      <c r="C370" s="1"/>
      <c r="D370" s="2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5"/>
    </row>
    <row r="371" spans="1:16" x14ac:dyDescent="0.25">
      <c r="A371" s="1"/>
      <c r="B371" s="1"/>
      <c r="C371" s="1"/>
      <c r="D371" s="2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5"/>
    </row>
    <row r="372" spans="1:16" x14ac:dyDescent="0.25">
      <c r="A372" s="1"/>
      <c r="B372" s="1"/>
      <c r="C372" s="1"/>
      <c r="D372" s="2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5"/>
    </row>
    <row r="373" spans="1:16" x14ac:dyDescent="0.25">
      <c r="A373" s="1"/>
      <c r="B373" s="1"/>
      <c r="C373" s="1"/>
      <c r="D373" s="2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5"/>
    </row>
    <row r="374" spans="1:16" x14ac:dyDescent="0.25">
      <c r="A374" s="1"/>
      <c r="B374" s="1"/>
      <c r="C374" s="1"/>
      <c r="D374" s="2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5"/>
    </row>
    <row r="375" spans="1:16" x14ac:dyDescent="0.25">
      <c r="A375" s="1"/>
      <c r="B375" s="1"/>
      <c r="C375" s="1"/>
      <c r="D375" s="2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5"/>
    </row>
    <row r="376" spans="1:16" x14ac:dyDescent="0.25">
      <c r="A376" s="1"/>
      <c r="B376" s="1"/>
      <c r="C376" s="1"/>
      <c r="D376" s="2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5"/>
    </row>
    <row r="377" spans="1:16" x14ac:dyDescent="0.25">
      <c r="A377" s="1"/>
      <c r="B377" s="1"/>
      <c r="C377" s="1"/>
      <c r="D377" s="2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5"/>
    </row>
    <row r="378" spans="1:16" x14ac:dyDescent="0.25">
      <c r="A378" s="1"/>
      <c r="B378" s="1"/>
      <c r="C378" s="1"/>
      <c r="D378" s="2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5"/>
    </row>
    <row r="379" spans="1:16" x14ac:dyDescent="0.25">
      <c r="A379" s="1"/>
      <c r="B379" s="1"/>
      <c r="C379" s="1"/>
      <c r="D379" s="2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5"/>
    </row>
    <row r="380" spans="1:16" x14ac:dyDescent="0.25">
      <c r="A380" s="1"/>
      <c r="B380" s="1"/>
      <c r="C380" s="1"/>
      <c r="D380" s="2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5"/>
    </row>
    <row r="381" spans="1:16" x14ac:dyDescent="0.25">
      <c r="A381" s="1"/>
      <c r="B381" s="1"/>
      <c r="C381" s="1"/>
      <c r="D381" s="2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5"/>
    </row>
    <row r="382" spans="1:16" x14ac:dyDescent="0.25">
      <c r="A382" s="1"/>
      <c r="B382" s="1"/>
      <c r="C382" s="1"/>
      <c r="D382" s="2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5"/>
    </row>
    <row r="383" spans="1:16" x14ac:dyDescent="0.25">
      <c r="A383" s="1"/>
      <c r="B383" s="1"/>
      <c r="C383" s="1"/>
      <c r="D383" s="2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5"/>
    </row>
    <row r="384" spans="1:16" x14ac:dyDescent="0.25">
      <c r="A384" s="1"/>
      <c r="B384" s="1"/>
      <c r="C384" s="1"/>
      <c r="D384" s="2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5"/>
    </row>
    <row r="385" spans="1:16" x14ac:dyDescent="0.25">
      <c r="A385" s="1"/>
      <c r="B385" s="1"/>
      <c r="C385" s="1"/>
      <c r="D385" s="2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5"/>
    </row>
    <row r="386" spans="1:16" x14ac:dyDescent="0.25">
      <c r="A386" s="1"/>
      <c r="B386" s="1"/>
      <c r="C386" s="1"/>
      <c r="D386" s="2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5"/>
    </row>
    <row r="387" spans="1:16" x14ac:dyDescent="0.25">
      <c r="A387" s="1"/>
      <c r="B387" s="1"/>
      <c r="C387" s="1"/>
      <c r="D387" s="2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5"/>
    </row>
    <row r="388" spans="1:16" x14ac:dyDescent="0.25">
      <c r="A388" s="1"/>
      <c r="B388" s="1"/>
      <c r="C388" s="1"/>
      <c r="D388" s="2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5"/>
    </row>
    <row r="389" spans="1:16" x14ac:dyDescent="0.25">
      <c r="A389" s="1"/>
      <c r="B389" s="1"/>
      <c r="C389" s="1"/>
      <c r="D389" s="2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5"/>
    </row>
    <row r="390" spans="1:16" x14ac:dyDescent="0.25">
      <c r="A390" s="1"/>
      <c r="B390" s="1"/>
      <c r="C390" s="1"/>
      <c r="D390" s="2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5"/>
    </row>
    <row r="391" spans="1:16" x14ac:dyDescent="0.25">
      <c r="A391" s="1"/>
      <c r="B391" s="1"/>
      <c r="C391" s="1"/>
      <c r="D391" s="2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5"/>
    </row>
    <row r="392" spans="1:16" x14ac:dyDescent="0.25">
      <c r="A392" s="1"/>
      <c r="B392" s="1"/>
      <c r="C392" s="1"/>
      <c r="D392" s="2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5"/>
    </row>
    <row r="393" spans="1:16" x14ac:dyDescent="0.25">
      <c r="A393" s="1"/>
      <c r="B393" s="1"/>
      <c r="C393" s="1"/>
      <c r="D393" s="2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5"/>
    </row>
    <row r="394" spans="1:16" x14ac:dyDescent="0.25">
      <c r="A394" s="1"/>
      <c r="B394" s="1"/>
      <c r="C394" s="1"/>
      <c r="D394" s="2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5"/>
    </row>
    <row r="395" spans="1:16" x14ac:dyDescent="0.25">
      <c r="A395" s="1"/>
      <c r="B395" s="1"/>
      <c r="C395" s="1"/>
      <c r="D395" s="2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5"/>
    </row>
    <row r="396" spans="1:16" x14ac:dyDescent="0.25">
      <c r="A396" s="1"/>
      <c r="B396" s="1"/>
      <c r="C396" s="1"/>
      <c r="D396" s="2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5"/>
    </row>
    <row r="397" spans="1:16" x14ac:dyDescent="0.25">
      <c r="A397" s="1"/>
      <c r="B397" s="1"/>
      <c r="C397" s="1"/>
      <c r="D397" s="2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5"/>
    </row>
    <row r="398" spans="1:16" x14ac:dyDescent="0.25">
      <c r="A398" s="1"/>
      <c r="B398" s="1"/>
      <c r="C398" s="1"/>
      <c r="D398" s="2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5"/>
    </row>
    <row r="399" spans="1:16" x14ac:dyDescent="0.25">
      <c r="A399" s="1"/>
      <c r="B399" s="1"/>
      <c r="C399" s="1"/>
      <c r="D399" s="2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5"/>
    </row>
    <row r="400" spans="1:16" x14ac:dyDescent="0.25">
      <c r="A400" s="1"/>
      <c r="B400" s="1"/>
      <c r="C400" s="1"/>
      <c r="D400" s="2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5"/>
    </row>
    <row r="401" spans="1:16" x14ac:dyDescent="0.25">
      <c r="A401" s="1"/>
      <c r="B401" s="1"/>
      <c r="C401" s="1"/>
      <c r="D401" s="2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5"/>
    </row>
    <row r="402" spans="1:16" x14ac:dyDescent="0.25">
      <c r="A402" s="1"/>
      <c r="B402" s="1"/>
      <c r="C402" s="1"/>
      <c r="D402" s="2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5"/>
    </row>
    <row r="403" spans="1:16" x14ac:dyDescent="0.25">
      <c r="A403" s="1"/>
      <c r="B403" s="1"/>
      <c r="C403" s="1"/>
      <c r="D403" s="2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5"/>
    </row>
    <row r="404" spans="1:16" x14ac:dyDescent="0.25">
      <c r="A404" s="1"/>
      <c r="B404" s="1"/>
      <c r="C404" s="1"/>
      <c r="D404" s="2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5"/>
    </row>
    <row r="405" spans="1:16" x14ac:dyDescent="0.25">
      <c r="A405" s="1"/>
      <c r="B405" s="1"/>
      <c r="C405" s="1"/>
      <c r="D405" s="2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5"/>
    </row>
    <row r="406" spans="1:16" x14ac:dyDescent="0.25">
      <c r="A406" s="1"/>
      <c r="B406" s="1"/>
      <c r="C406" s="1"/>
      <c r="D406" s="2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5"/>
    </row>
    <row r="407" spans="1:16" x14ac:dyDescent="0.25">
      <c r="A407" s="1"/>
      <c r="B407" s="1"/>
      <c r="C407" s="1"/>
      <c r="D407" s="2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5"/>
    </row>
    <row r="408" spans="1:16" x14ac:dyDescent="0.25">
      <c r="A408" s="1"/>
      <c r="B408" s="1"/>
      <c r="C408" s="1"/>
      <c r="D408" s="2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5"/>
    </row>
    <row r="409" spans="1:16" x14ac:dyDescent="0.25">
      <c r="A409" s="1"/>
      <c r="B409" s="1"/>
      <c r="C409" s="1"/>
      <c r="D409" s="2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5"/>
    </row>
    <row r="410" spans="1:16" x14ac:dyDescent="0.25">
      <c r="A410" s="1"/>
      <c r="B410" s="1"/>
      <c r="C410" s="1"/>
      <c r="D410" s="2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5"/>
    </row>
    <row r="411" spans="1:16" x14ac:dyDescent="0.25">
      <c r="A411" s="1"/>
      <c r="B411" s="1"/>
      <c r="C411" s="1"/>
      <c r="D411" s="2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5"/>
    </row>
    <row r="412" spans="1:16" x14ac:dyDescent="0.25">
      <c r="A412" s="1"/>
      <c r="B412" s="1"/>
      <c r="C412" s="1"/>
      <c r="D412" s="2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5"/>
    </row>
    <row r="413" spans="1:16" x14ac:dyDescent="0.25">
      <c r="A413" s="1"/>
      <c r="B413" s="1"/>
      <c r="C413" s="1"/>
      <c r="D413" s="2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5"/>
    </row>
    <row r="414" spans="1:16" x14ac:dyDescent="0.25">
      <c r="A414" s="1"/>
      <c r="B414" s="1"/>
      <c r="C414" s="1"/>
      <c r="D414" s="2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5"/>
    </row>
    <row r="415" spans="1:16" x14ac:dyDescent="0.25">
      <c r="A415" s="1"/>
      <c r="B415" s="1"/>
      <c r="C415" s="1"/>
      <c r="D415" s="2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5"/>
    </row>
    <row r="416" spans="1:16" x14ac:dyDescent="0.25">
      <c r="A416" s="1"/>
      <c r="B416" s="1"/>
      <c r="C416" s="1"/>
      <c r="D416" s="2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5"/>
    </row>
    <row r="417" spans="1:16" x14ac:dyDescent="0.25">
      <c r="A417" s="1"/>
      <c r="B417" s="1"/>
      <c r="C417" s="1"/>
      <c r="D417" s="2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5"/>
    </row>
    <row r="418" spans="1:16" x14ac:dyDescent="0.25">
      <c r="A418" s="1"/>
      <c r="B418" s="1"/>
      <c r="C418" s="1"/>
      <c r="D418" s="2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5"/>
    </row>
    <row r="419" spans="1:16" x14ac:dyDescent="0.25">
      <c r="A419" s="1"/>
      <c r="B419" s="1"/>
      <c r="C419" s="1"/>
      <c r="D419" s="2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5"/>
    </row>
    <row r="420" spans="1:16" x14ac:dyDescent="0.25">
      <c r="A420" s="1"/>
      <c r="B420" s="1"/>
      <c r="C420" s="1"/>
      <c r="D420" s="2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5"/>
    </row>
    <row r="421" spans="1:16" x14ac:dyDescent="0.25">
      <c r="A421" s="1"/>
      <c r="B421" s="1"/>
      <c r="C421" s="1"/>
      <c r="D421" s="2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5"/>
    </row>
    <row r="422" spans="1:16" x14ac:dyDescent="0.25">
      <c r="A422" s="1"/>
      <c r="B422" s="1"/>
      <c r="C422" s="1"/>
      <c r="D422" s="2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5"/>
    </row>
    <row r="423" spans="1:16" x14ac:dyDescent="0.25">
      <c r="A423" s="1"/>
      <c r="B423" s="1"/>
      <c r="C423" s="1"/>
      <c r="D423" s="2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5"/>
    </row>
    <row r="424" spans="1:16" x14ac:dyDescent="0.25">
      <c r="A424" s="1"/>
      <c r="B424" s="1"/>
      <c r="C424" s="1"/>
      <c r="D424" s="2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5"/>
    </row>
    <row r="425" spans="1:16" x14ac:dyDescent="0.25">
      <c r="A425" s="1"/>
      <c r="B425" s="1"/>
      <c r="C425" s="1"/>
      <c r="D425" s="2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5"/>
    </row>
    <row r="426" spans="1:16" x14ac:dyDescent="0.25">
      <c r="A426" s="1"/>
      <c r="B426" s="1"/>
      <c r="C426" s="1"/>
      <c r="D426" s="2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5"/>
    </row>
    <row r="427" spans="1:16" x14ac:dyDescent="0.25">
      <c r="A427" s="1"/>
      <c r="B427" s="1"/>
      <c r="C427" s="1"/>
      <c r="D427" s="2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5"/>
    </row>
    <row r="428" spans="1:16" x14ac:dyDescent="0.25">
      <c r="A428" s="1"/>
      <c r="B428" s="1"/>
      <c r="C428" s="1"/>
      <c r="D428" s="2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5"/>
    </row>
    <row r="429" spans="1:16" x14ac:dyDescent="0.25">
      <c r="A429" s="1"/>
      <c r="B429" s="1"/>
      <c r="C429" s="1"/>
      <c r="D429" s="2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5"/>
    </row>
    <row r="430" spans="1:16" x14ac:dyDescent="0.25">
      <c r="A430" s="1"/>
      <c r="B430" s="1"/>
      <c r="C430" s="1"/>
      <c r="D430" s="2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5"/>
    </row>
    <row r="431" spans="1:16" x14ac:dyDescent="0.25">
      <c r="A431" s="1"/>
      <c r="B431" s="1"/>
      <c r="C431" s="1"/>
      <c r="D431" s="2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5"/>
    </row>
    <row r="432" spans="1:16" x14ac:dyDescent="0.25">
      <c r="A432" s="1"/>
      <c r="B432" s="1"/>
      <c r="C432" s="1"/>
      <c r="D432" s="2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5"/>
    </row>
    <row r="433" spans="1:16" x14ac:dyDescent="0.25">
      <c r="A433" s="1"/>
      <c r="B433" s="1"/>
      <c r="C433" s="1"/>
      <c r="D433" s="2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5"/>
    </row>
    <row r="434" spans="1:16" x14ac:dyDescent="0.25">
      <c r="A434" s="1"/>
      <c r="B434" s="1"/>
      <c r="C434" s="1"/>
      <c r="D434" s="2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5"/>
    </row>
    <row r="435" spans="1:16" x14ac:dyDescent="0.25">
      <c r="A435" s="1"/>
      <c r="B435" s="1"/>
      <c r="C435" s="1"/>
      <c r="D435" s="2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5"/>
    </row>
    <row r="436" spans="1:16" x14ac:dyDescent="0.25">
      <c r="A436" s="1"/>
      <c r="B436" s="1"/>
      <c r="C436" s="1"/>
      <c r="D436" s="2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5"/>
    </row>
    <row r="437" spans="1:16" x14ac:dyDescent="0.25">
      <c r="A437" s="1"/>
      <c r="B437" s="1"/>
      <c r="C437" s="1"/>
      <c r="D437" s="2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5"/>
    </row>
    <row r="438" spans="1:16" x14ac:dyDescent="0.25">
      <c r="A438" s="1"/>
      <c r="B438" s="1"/>
      <c r="C438" s="1"/>
      <c r="D438" s="2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5"/>
    </row>
    <row r="439" spans="1:16" x14ac:dyDescent="0.25">
      <c r="A439" s="1"/>
      <c r="B439" s="1"/>
      <c r="C439" s="1"/>
      <c r="D439" s="2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5"/>
    </row>
    <row r="440" spans="1:16" x14ac:dyDescent="0.25">
      <c r="A440" s="1"/>
      <c r="B440" s="1"/>
      <c r="C440" s="1"/>
      <c r="D440" s="2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5"/>
    </row>
    <row r="441" spans="1:16" x14ac:dyDescent="0.25">
      <c r="A441" s="1"/>
      <c r="B441" s="1"/>
      <c r="C441" s="1"/>
      <c r="D441" s="2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5"/>
    </row>
    <row r="442" spans="1:16" x14ac:dyDescent="0.25">
      <c r="A442" s="1"/>
      <c r="B442" s="1"/>
      <c r="C442" s="1"/>
      <c r="D442" s="2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5"/>
    </row>
    <row r="443" spans="1:16" x14ac:dyDescent="0.25">
      <c r="A443" s="1"/>
      <c r="B443" s="1"/>
      <c r="C443" s="1"/>
      <c r="D443" s="2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5"/>
    </row>
    <row r="444" spans="1:16" x14ac:dyDescent="0.25">
      <c r="A444" s="1"/>
      <c r="B444" s="1"/>
      <c r="C444" s="1"/>
      <c r="D444" s="2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5"/>
    </row>
    <row r="445" spans="1:16" x14ac:dyDescent="0.25">
      <c r="A445" s="1"/>
      <c r="B445" s="1"/>
      <c r="C445" s="1"/>
      <c r="D445" s="2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5"/>
    </row>
    <row r="446" spans="1:16" x14ac:dyDescent="0.25">
      <c r="A446" s="1"/>
      <c r="B446" s="1"/>
      <c r="C446" s="1"/>
      <c r="D446" s="2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5"/>
    </row>
    <row r="447" spans="1:16" x14ac:dyDescent="0.25">
      <c r="A447" s="1"/>
      <c r="B447" s="1"/>
      <c r="C447" s="1"/>
      <c r="D447" s="2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5"/>
    </row>
    <row r="448" spans="1:16" x14ac:dyDescent="0.25">
      <c r="A448" s="1"/>
      <c r="B448" s="1"/>
      <c r="C448" s="1"/>
      <c r="D448" s="2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5"/>
    </row>
    <row r="449" spans="1:16" x14ac:dyDescent="0.25">
      <c r="A449" s="1"/>
      <c r="B449" s="1"/>
      <c r="C449" s="1"/>
      <c r="D449" s="2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5"/>
    </row>
    <row r="450" spans="1:16" x14ac:dyDescent="0.25">
      <c r="A450" s="1"/>
      <c r="B450" s="1"/>
      <c r="C450" s="1"/>
      <c r="D450" s="2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5"/>
    </row>
    <row r="451" spans="1:16" x14ac:dyDescent="0.25">
      <c r="A451" s="1"/>
      <c r="B451" s="1"/>
      <c r="C451" s="1"/>
      <c r="D451" s="2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5"/>
    </row>
    <row r="452" spans="1:16" x14ac:dyDescent="0.25">
      <c r="A452" s="1"/>
      <c r="B452" s="1"/>
      <c r="C452" s="1"/>
      <c r="D452" s="2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5"/>
    </row>
    <row r="453" spans="1:16" x14ac:dyDescent="0.25">
      <c r="A453" s="1"/>
      <c r="B453" s="1"/>
      <c r="C453" s="1"/>
      <c r="D453" s="2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5"/>
    </row>
    <row r="454" spans="1:16" x14ac:dyDescent="0.25">
      <c r="A454" s="1"/>
      <c r="B454" s="1"/>
      <c r="C454" s="1"/>
      <c r="D454" s="2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5"/>
    </row>
    <row r="455" spans="1:16" x14ac:dyDescent="0.25">
      <c r="A455" s="1"/>
      <c r="B455" s="1"/>
      <c r="C455" s="1"/>
      <c r="D455" s="2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5"/>
    </row>
    <row r="456" spans="1:16" x14ac:dyDescent="0.25">
      <c r="A456" s="1"/>
      <c r="B456" s="1"/>
      <c r="C456" s="1"/>
      <c r="D456" s="2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5"/>
    </row>
    <row r="457" spans="1:16" x14ac:dyDescent="0.25">
      <c r="A457" s="1"/>
      <c r="B457" s="1"/>
      <c r="C457" s="1"/>
      <c r="D457" s="2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5"/>
    </row>
    <row r="458" spans="1:16" x14ac:dyDescent="0.25">
      <c r="A458" s="1"/>
      <c r="B458" s="1"/>
      <c r="C458" s="1"/>
      <c r="D458" s="2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5"/>
    </row>
    <row r="459" spans="1:16" x14ac:dyDescent="0.25">
      <c r="A459" s="1"/>
      <c r="B459" s="1"/>
      <c r="C459" s="1"/>
      <c r="D459" s="2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5"/>
    </row>
    <row r="460" spans="1:16" x14ac:dyDescent="0.25">
      <c r="A460" s="1"/>
      <c r="B460" s="1"/>
      <c r="C460" s="1"/>
      <c r="D460" s="2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5"/>
    </row>
    <row r="461" spans="1:16" x14ac:dyDescent="0.25">
      <c r="A461" s="1"/>
      <c r="B461" s="1"/>
      <c r="C461" s="1"/>
      <c r="D461" s="2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5"/>
    </row>
    <row r="462" spans="1:16" x14ac:dyDescent="0.25">
      <c r="A462" s="1"/>
      <c r="B462" s="1"/>
      <c r="C462" s="1"/>
      <c r="D462" s="2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5"/>
    </row>
    <row r="463" spans="1:16" x14ac:dyDescent="0.25">
      <c r="A463" s="1"/>
      <c r="B463" s="1"/>
      <c r="C463" s="1"/>
      <c r="D463" s="2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5"/>
    </row>
    <row r="464" spans="1:16" x14ac:dyDescent="0.25">
      <c r="A464" s="1"/>
      <c r="B464" s="1"/>
      <c r="C464" s="1"/>
      <c r="D464" s="2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5"/>
    </row>
    <row r="465" spans="1:16" x14ac:dyDescent="0.25">
      <c r="A465" s="1"/>
      <c r="B465" s="1"/>
      <c r="C465" s="1"/>
      <c r="D465" s="2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5"/>
    </row>
    <row r="466" spans="1:16" x14ac:dyDescent="0.25">
      <c r="A466" s="1"/>
      <c r="B466" s="1"/>
      <c r="C466" s="1"/>
      <c r="D466" s="2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5"/>
    </row>
    <row r="467" spans="1:16" x14ac:dyDescent="0.25">
      <c r="A467" s="1"/>
      <c r="B467" s="1"/>
      <c r="C467" s="1"/>
      <c r="D467" s="2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5"/>
    </row>
    <row r="468" spans="1:16" x14ac:dyDescent="0.25">
      <c r="A468" s="1"/>
      <c r="B468" s="1"/>
      <c r="C468" s="1"/>
      <c r="D468" s="2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5"/>
    </row>
    <row r="469" spans="1:16" x14ac:dyDescent="0.25">
      <c r="A469" s="1"/>
      <c r="B469" s="1"/>
      <c r="C469" s="1"/>
      <c r="D469" s="2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5"/>
    </row>
    <row r="470" spans="1:16" x14ac:dyDescent="0.25">
      <c r="A470" s="1"/>
      <c r="B470" s="1"/>
      <c r="C470" s="1"/>
      <c r="D470" s="2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5"/>
    </row>
    <row r="471" spans="1:16" x14ac:dyDescent="0.25">
      <c r="A471" s="1"/>
      <c r="B471" s="1"/>
      <c r="C471" s="1"/>
      <c r="D471" s="2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5"/>
    </row>
    <row r="472" spans="1:16" x14ac:dyDescent="0.25">
      <c r="A472" s="1"/>
      <c r="B472" s="1"/>
      <c r="C472" s="1"/>
      <c r="D472" s="2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5"/>
    </row>
    <row r="473" spans="1:16" x14ac:dyDescent="0.25">
      <c r="A473" s="1"/>
      <c r="B473" s="1"/>
      <c r="C473" s="1"/>
      <c r="D473" s="2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5"/>
    </row>
    <row r="474" spans="1:16" x14ac:dyDescent="0.25">
      <c r="A474" s="1"/>
      <c r="B474" s="1"/>
      <c r="C474" s="1"/>
      <c r="D474" s="2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5"/>
    </row>
    <row r="475" spans="1:16" x14ac:dyDescent="0.25">
      <c r="A475" s="1"/>
      <c r="B475" s="1"/>
      <c r="C475" s="1"/>
      <c r="D475" s="2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5"/>
    </row>
    <row r="476" spans="1:16" x14ac:dyDescent="0.25">
      <c r="A476" s="1"/>
      <c r="B476" s="1"/>
      <c r="C476" s="1"/>
      <c r="D476" s="2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5"/>
    </row>
    <row r="477" spans="1:16" x14ac:dyDescent="0.25">
      <c r="A477" s="1"/>
      <c r="B477" s="1"/>
      <c r="C477" s="1"/>
      <c r="D477" s="2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5"/>
    </row>
    <row r="478" spans="1:16" x14ac:dyDescent="0.25">
      <c r="A478" s="1"/>
      <c r="B478" s="1"/>
      <c r="C478" s="1"/>
      <c r="D478" s="2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5"/>
    </row>
    <row r="479" spans="1:16" x14ac:dyDescent="0.25">
      <c r="A479" s="1"/>
      <c r="B479" s="1"/>
      <c r="C479" s="1"/>
      <c r="D479" s="2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5"/>
    </row>
    <row r="480" spans="1:16" x14ac:dyDescent="0.25">
      <c r="A480" s="1"/>
      <c r="B480" s="1"/>
      <c r="C480" s="1"/>
      <c r="D480" s="2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5"/>
    </row>
    <row r="481" spans="1:16" x14ac:dyDescent="0.25">
      <c r="A481" s="1"/>
      <c r="B481" s="1"/>
      <c r="C481" s="1"/>
      <c r="D481" s="2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5"/>
    </row>
    <row r="482" spans="1:16" x14ac:dyDescent="0.25">
      <c r="A482" s="1"/>
      <c r="B482" s="1"/>
      <c r="C482" s="1"/>
      <c r="D482" s="2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5"/>
    </row>
    <row r="483" spans="1:16" x14ac:dyDescent="0.25">
      <c r="A483" s="1"/>
      <c r="B483" s="1"/>
      <c r="C483" s="1"/>
      <c r="D483" s="2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5"/>
    </row>
    <row r="484" spans="1:16" x14ac:dyDescent="0.25">
      <c r="A484" s="1"/>
      <c r="B484" s="1"/>
      <c r="C484" s="1"/>
      <c r="D484" s="2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5"/>
    </row>
    <row r="485" spans="1:16" x14ac:dyDescent="0.25">
      <c r="A485" s="1"/>
      <c r="B485" s="1"/>
      <c r="C485" s="1"/>
      <c r="D485" s="2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5"/>
    </row>
    <row r="486" spans="1:16" x14ac:dyDescent="0.25">
      <c r="A486" s="1"/>
      <c r="B486" s="1"/>
      <c r="C486" s="1"/>
      <c r="D486" s="2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5"/>
    </row>
    <row r="487" spans="1:16" x14ac:dyDescent="0.25">
      <c r="A487" s="1"/>
      <c r="B487" s="1"/>
      <c r="C487" s="1"/>
      <c r="D487" s="2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5"/>
    </row>
    <row r="488" spans="1:16" x14ac:dyDescent="0.25">
      <c r="A488" s="1"/>
      <c r="B488" s="1"/>
      <c r="C488" s="1"/>
      <c r="D488" s="2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5"/>
    </row>
    <row r="489" spans="1:16" x14ac:dyDescent="0.25">
      <c r="A489" s="1"/>
      <c r="B489" s="1"/>
      <c r="C489" s="1"/>
      <c r="D489" s="2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5"/>
    </row>
    <row r="490" spans="1:16" x14ac:dyDescent="0.25">
      <c r="A490" s="1"/>
      <c r="B490" s="1"/>
      <c r="C490" s="1"/>
      <c r="D490" s="2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5"/>
    </row>
    <row r="491" spans="1:16" x14ac:dyDescent="0.25">
      <c r="A491" s="1"/>
      <c r="B491" s="1"/>
      <c r="C491" s="1"/>
      <c r="D491" s="2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5"/>
    </row>
    <row r="492" spans="1:16" x14ac:dyDescent="0.25">
      <c r="A492" s="1"/>
      <c r="B492" s="1"/>
      <c r="C492" s="1"/>
      <c r="D492" s="2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5"/>
    </row>
    <row r="493" spans="1:16" x14ac:dyDescent="0.25">
      <c r="A493" s="1"/>
      <c r="B493" s="1"/>
      <c r="C493" s="1"/>
      <c r="D493" s="2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5"/>
    </row>
    <row r="494" spans="1:16" x14ac:dyDescent="0.25">
      <c r="A494" s="1"/>
      <c r="B494" s="1"/>
      <c r="C494" s="1"/>
      <c r="D494" s="2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5"/>
    </row>
    <row r="495" spans="1:16" x14ac:dyDescent="0.25">
      <c r="A495" s="1"/>
      <c r="B495" s="1"/>
      <c r="C495" s="1"/>
      <c r="D495" s="2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5"/>
    </row>
    <row r="496" spans="1:16" x14ac:dyDescent="0.25">
      <c r="A496" s="1"/>
      <c r="B496" s="1"/>
      <c r="C496" s="1"/>
      <c r="D496" s="2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5"/>
    </row>
    <row r="497" spans="1:16" x14ac:dyDescent="0.25">
      <c r="A497" s="1"/>
      <c r="B497" s="1"/>
      <c r="C497" s="1"/>
      <c r="D497" s="2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5"/>
    </row>
    <row r="498" spans="1:16" x14ac:dyDescent="0.25">
      <c r="A498" s="1"/>
      <c r="B498" s="1"/>
      <c r="C498" s="1"/>
      <c r="D498" s="2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5"/>
    </row>
    <row r="499" spans="1:16" x14ac:dyDescent="0.25">
      <c r="A499" s="1"/>
      <c r="B499" s="1"/>
      <c r="C499" s="1"/>
      <c r="D499" s="2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5"/>
    </row>
    <row r="500" spans="1:16" x14ac:dyDescent="0.25">
      <c r="A500" s="1"/>
      <c r="B500" s="1"/>
      <c r="C500" s="1"/>
      <c r="D500" s="2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5"/>
    </row>
    <row r="501" spans="1:16" x14ac:dyDescent="0.25">
      <c r="A501" s="1"/>
      <c r="B501" s="1"/>
      <c r="C501" s="1"/>
      <c r="D501" s="2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5"/>
    </row>
    <row r="502" spans="1:16" x14ac:dyDescent="0.25">
      <c r="A502" s="1"/>
      <c r="B502" s="1"/>
      <c r="C502" s="1"/>
      <c r="D502" s="2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5"/>
    </row>
    <row r="503" spans="1:16" x14ac:dyDescent="0.25">
      <c r="A503" s="1"/>
      <c r="B503" s="1"/>
      <c r="C503" s="1"/>
      <c r="D503" s="2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5"/>
    </row>
    <row r="504" spans="1:16" x14ac:dyDescent="0.25">
      <c r="A504" s="1"/>
      <c r="B504" s="1"/>
      <c r="C504" s="1"/>
      <c r="D504" s="2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5"/>
    </row>
    <row r="505" spans="1:16" x14ac:dyDescent="0.25">
      <c r="A505" s="1"/>
      <c r="B505" s="1"/>
      <c r="C505" s="1"/>
      <c r="D505" s="2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5"/>
    </row>
    <row r="506" spans="1:16" x14ac:dyDescent="0.25">
      <c r="A506" s="1"/>
      <c r="B506" s="1"/>
      <c r="C506" s="1"/>
      <c r="D506" s="2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5"/>
    </row>
    <row r="507" spans="1:16" x14ac:dyDescent="0.25">
      <c r="A507" s="1"/>
      <c r="B507" s="1"/>
      <c r="C507" s="1"/>
      <c r="D507" s="2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5"/>
    </row>
    <row r="508" spans="1:16" x14ac:dyDescent="0.25">
      <c r="A508" s="1"/>
      <c r="B508" s="1"/>
      <c r="C508" s="1"/>
      <c r="D508" s="2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5"/>
    </row>
    <row r="509" spans="1:16" x14ac:dyDescent="0.25">
      <c r="A509" s="1"/>
      <c r="B509" s="1"/>
      <c r="C509" s="1"/>
      <c r="D509" s="2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5"/>
    </row>
    <row r="510" spans="1:16" x14ac:dyDescent="0.25">
      <c r="A510" s="1"/>
      <c r="B510" s="1"/>
      <c r="C510" s="1"/>
      <c r="D510" s="2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5"/>
    </row>
    <row r="511" spans="1:16" x14ac:dyDescent="0.25">
      <c r="A511" s="1"/>
      <c r="B511" s="1"/>
      <c r="C511" s="1"/>
      <c r="D511" s="2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5"/>
    </row>
    <row r="512" spans="1:16" x14ac:dyDescent="0.25">
      <c r="A512" s="1"/>
      <c r="B512" s="1"/>
      <c r="C512" s="1"/>
      <c r="D512" s="2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5"/>
    </row>
    <row r="513" spans="1:16" x14ac:dyDescent="0.25">
      <c r="A513" s="1"/>
      <c r="B513" s="1"/>
      <c r="C513" s="1"/>
      <c r="D513" s="2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5"/>
    </row>
    <row r="514" spans="1:16" x14ac:dyDescent="0.25">
      <c r="A514" s="1"/>
      <c r="B514" s="1"/>
      <c r="C514" s="1"/>
      <c r="D514" s="2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5"/>
    </row>
    <row r="515" spans="1:16" x14ac:dyDescent="0.25">
      <c r="A515" s="1"/>
      <c r="B515" s="1"/>
      <c r="C515" s="1"/>
      <c r="D515" s="2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5"/>
    </row>
    <row r="516" spans="1:16" x14ac:dyDescent="0.25">
      <c r="A516" s="1"/>
      <c r="B516" s="1"/>
      <c r="C516" s="1"/>
      <c r="D516" s="2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5"/>
    </row>
    <row r="517" spans="1:16" x14ac:dyDescent="0.25">
      <c r="A517" s="1"/>
      <c r="B517" s="1"/>
      <c r="C517" s="1"/>
      <c r="D517" s="2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5"/>
    </row>
    <row r="518" spans="1:16" x14ac:dyDescent="0.25">
      <c r="A518" s="1"/>
      <c r="B518" s="1"/>
      <c r="C518" s="1"/>
      <c r="D518" s="2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5"/>
    </row>
    <row r="519" spans="1:16" x14ac:dyDescent="0.25">
      <c r="A519" s="1"/>
      <c r="B519" s="1"/>
      <c r="C519" s="1"/>
      <c r="D519" s="2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5"/>
    </row>
    <row r="520" spans="1:16" x14ac:dyDescent="0.25">
      <c r="A520" s="1"/>
      <c r="B520" s="1"/>
      <c r="C520" s="1"/>
      <c r="D520" s="2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5"/>
    </row>
    <row r="521" spans="1:16" x14ac:dyDescent="0.25">
      <c r="A521" s="1"/>
      <c r="B521" s="1"/>
      <c r="C521" s="1"/>
      <c r="D521" s="2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5"/>
    </row>
    <row r="522" spans="1:16" x14ac:dyDescent="0.25">
      <c r="A522" s="1"/>
      <c r="B522" s="1"/>
      <c r="C522" s="1"/>
      <c r="D522" s="2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5"/>
    </row>
    <row r="523" spans="1:16" x14ac:dyDescent="0.25">
      <c r="A523" s="1"/>
      <c r="B523" s="1"/>
      <c r="C523" s="1"/>
      <c r="D523" s="2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5"/>
    </row>
    <row r="524" spans="1:16" x14ac:dyDescent="0.25">
      <c r="A524" s="1"/>
      <c r="B524" s="1"/>
      <c r="C524" s="1"/>
      <c r="D524" s="2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5"/>
    </row>
    <row r="525" spans="1:16" x14ac:dyDescent="0.25">
      <c r="A525" s="1"/>
      <c r="B525" s="1"/>
      <c r="C525" s="1"/>
      <c r="D525" s="2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5"/>
    </row>
    <row r="526" spans="1:16" x14ac:dyDescent="0.25">
      <c r="A526" s="1"/>
      <c r="B526" s="1"/>
      <c r="C526" s="1"/>
      <c r="D526" s="2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5"/>
    </row>
    <row r="527" spans="1:16" x14ac:dyDescent="0.25">
      <c r="A527" s="1"/>
      <c r="B527" s="1"/>
      <c r="C527" s="1"/>
      <c r="D527" s="2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5"/>
    </row>
    <row r="528" spans="1:16" x14ac:dyDescent="0.25">
      <c r="A528" s="1"/>
      <c r="B528" s="1"/>
      <c r="C528" s="1"/>
      <c r="D528" s="2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5"/>
    </row>
    <row r="529" spans="1:16" x14ac:dyDescent="0.25">
      <c r="A529" s="1"/>
      <c r="B529" s="1"/>
      <c r="C529" s="1"/>
      <c r="D529" s="2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5"/>
    </row>
    <row r="530" spans="1:16" x14ac:dyDescent="0.25">
      <c r="A530" s="1"/>
      <c r="B530" s="1"/>
      <c r="C530" s="1"/>
      <c r="D530" s="2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5"/>
    </row>
    <row r="531" spans="1:16" x14ac:dyDescent="0.25">
      <c r="A531" s="1"/>
      <c r="B531" s="1"/>
      <c r="C531" s="1"/>
      <c r="D531" s="2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5"/>
    </row>
    <row r="532" spans="1:16" x14ac:dyDescent="0.25">
      <c r="A532" s="1"/>
      <c r="B532" s="1"/>
      <c r="C532" s="1"/>
      <c r="D532" s="2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5"/>
    </row>
    <row r="533" spans="1:16" x14ac:dyDescent="0.25">
      <c r="A533" s="1"/>
      <c r="B533" s="1"/>
      <c r="C533" s="1"/>
      <c r="D533" s="2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5"/>
    </row>
    <row r="534" spans="1:16" x14ac:dyDescent="0.25">
      <c r="A534" s="1"/>
      <c r="B534" s="1"/>
      <c r="C534" s="1"/>
      <c r="D534" s="2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5"/>
    </row>
    <row r="535" spans="1:16" x14ac:dyDescent="0.25">
      <c r="A535" s="1"/>
      <c r="B535" s="1"/>
      <c r="C535" s="1"/>
      <c r="D535" s="2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5"/>
    </row>
    <row r="536" spans="1:16" x14ac:dyDescent="0.25">
      <c r="A536" s="1"/>
      <c r="B536" s="1"/>
      <c r="C536" s="1"/>
      <c r="D536" s="2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5"/>
    </row>
    <row r="537" spans="1:16" x14ac:dyDescent="0.25">
      <c r="A537" s="1"/>
      <c r="B537" s="1"/>
      <c r="C537" s="1"/>
      <c r="D537" s="2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5"/>
    </row>
    <row r="538" spans="1:16" x14ac:dyDescent="0.25">
      <c r="A538" s="1"/>
      <c r="B538" s="1"/>
      <c r="C538" s="1"/>
      <c r="D538" s="2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5"/>
    </row>
    <row r="539" spans="1:16" x14ac:dyDescent="0.25">
      <c r="A539" s="1"/>
      <c r="B539" s="1"/>
      <c r="C539" s="1"/>
      <c r="D539" s="2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5"/>
    </row>
    <row r="540" spans="1:16" x14ac:dyDescent="0.25">
      <c r="A540" s="1"/>
      <c r="B540" s="1"/>
      <c r="C540" s="1"/>
      <c r="D540" s="2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5"/>
    </row>
    <row r="541" spans="1:16" x14ac:dyDescent="0.25">
      <c r="A541" s="1"/>
      <c r="B541" s="1"/>
      <c r="C541" s="1"/>
      <c r="D541" s="2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5"/>
    </row>
    <row r="542" spans="1:16" x14ac:dyDescent="0.25">
      <c r="A542" s="1"/>
      <c r="B542" s="1"/>
      <c r="C542" s="1"/>
      <c r="D542" s="2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5"/>
    </row>
    <row r="543" spans="1:16" x14ac:dyDescent="0.25">
      <c r="A543" s="1"/>
      <c r="B543" s="1"/>
      <c r="C543" s="1"/>
      <c r="D543" s="2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5"/>
    </row>
    <row r="544" spans="1:16" x14ac:dyDescent="0.25">
      <c r="A544" s="1"/>
      <c r="B544" s="1"/>
      <c r="C544" s="1"/>
      <c r="D544" s="2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5"/>
    </row>
    <row r="545" spans="1:16" x14ac:dyDescent="0.25">
      <c r="A545" s="1"/>
      <c r="B545" s="1"/>
      <c r="C545" s="1"/>
      <c r="D545" s="2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5"/>
    </row>
    <row r="546" spans="1:16" x14ac:dyDescent="0.25">
      <c r="A546" s="1"/>
      <c r="B546" s="1"/>
      <c r="C546" s="1"/>
      <c r="D546" s="2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5"/>
    </row>
    <row r="547" spans="1:16" x14ac:dyDescent="0.25">
      <c r="A547" s="1"/>
      <c r="B547" s="1"/>
      <c r="C547" s="1"/>
      <c r="D547" s="2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5"/>
    </row>
    <row r="548" spans="1:16" x14ac:dyDescent="0.25">
      <c r="A548" s="1"/>
      <c r="B548" s="1"/>
      <c r="C548" s="1"/>
      <c r="D548" s="2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5"/>
    </row>
    <row r="549" spans="1:16" x14ac:dyDescent="0.25">
      <c r="A549" s="1"/>
      <c r="B549" s="1"/>
      <c r="C549" s="1"/>
      <c r="D549" s="2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5"/>
    </row>
    <row r="550" spans="1:16" x14ac:dyDescent="0.25">
      <c r="A550" s="1"/>
      <c r="B550" s="1"/>
      <c r="C550" s="1"/>
      <c r="D550" s="2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5"/>
    </row>
    <row r="551" spans="1:16" x14ac:dyDescent="0.25">
      <c r="A551" s="1"/>
      <c r="B551" s="1"/>
      <c r="C551" s="1"/>
      <c r="D551" s="2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5"/>
    </row>
    <row r="552" spans="1:16" x14ac:dyDescent="0.25">
      <c r="A552" s="1"/>
      <c r="B552" s="1"/>
      <c r="C552" s="1"/>
      <c r="D552" s="2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5"/>
    </row>
    <row r="553" spans="1:16" x14ac:dyDescent="0.25">
      <c r="A553" s="1"/>
      <c r="B553" s="1"/>
      <c r="C553" s="1"/>
      <c r="D553" s="2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5"/>
    </row>
    <row r="554" spans="1:16" x14ac:dyDescent="0.25">
      <c r="A554" s="1"/>
      <c r="B554" s="1"/>
      <c r="C554" s="1"/>
      <c r="D554" s="2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5"/>
    </row>
    <row r="555" spans="1:16" x14ac:dyDescent="0.25">
      <c r="A555" s="1"/>
      <c r="B555" s="1"/>
      <c r="C555" s="1"/>
      <c r="D555" s="2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5"/>
    </row>
    <row r="556" spans="1:16" x14ac:dyDescent="0.25">
      <c r="A556" s="1"/>
      <c r="B556" s="1"/>
      <c r="C556" s="1"/>
      <c r="D556" s="2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5"/>
    </row>
    <row r="557" spans="1:16" x14ac:dyDescent="0.25">
      <c r="A557" s="1"/>
      <c r="B557" s="1"/>
      <c r="C557" s="1"/>
      <c r="D557" s="2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5"/>
    </row>
    <row r="558" spans="1:16" x14ac:dyDescent="0.25">
      <c r="A558" s="1"/>
      <c r="B558" s="1"/>
      <c r="C558" s="1"/>
      <c r="D558" s="2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5"/>
    </row>
    <row r="559" spans="1:16" x14ac:dyDescent="0.25">
      <c r="A559" s="1"/>
      <c r="B559" s="1"/>
      <c r="C559" s="1"/>
      <c r="D559" s="2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5"/>
    </row>
    <row r="560" spans="1:16" x14ac:dyDescent="0.25">
      <c r="A560" s="1"/>
      <c r="B560" s="1"/>
      <c r="C560" s="1"/>
      <c r="D560" s="2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5"/>
    </row>
    <row r="561" spans="1:16" x14ac:dyDescent="0.25">
      <c r="A561" s="1"/>
      <c r="B561" s="1"/>
      <c r="C561" s="1"/>
      <c r="D561" s="2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5"/>
    </row>
    <row r="562" spans="1:16" x14ac:dyDescent="0.25">
      <c r="A562" s="1"/>
      <c r="B562" s="1"/>
      <c r="C562" s="1"/>
      <c r="D562" s="2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5"/>
    </row>
    <row r="563" spans="1:16" x14ac:dyDescent="0.25">
      <c r="A563" s="1"/>
      <c r="B563" s="1"/>
      <c r="C563" s="1"/>
      <c r="D563" s="2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5"/>
    </row>
    <row r="564" spans="1:16" x14ac:dyDescent="0.25">
      <c r="A564" s="1"/>
      <c r="B564" s="1"/>
      <c r="C564" s="1"/>
      <c r="D564" s="2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5"/>
    </row>
    <row r="565" spans="1:16" x14ac:dyDescent="0.25">
      <c r="A565" s="1"/>
      <c r="B565" s="1"/>
      <c r="C565" s="1"/>
      <c r="D565" s="2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5"/>
    </row>
    <row r="566" spans="1:16" x14ac:dyDescent="0.25">
      <c r="A566" s="1"/>
      <c r="B566" s="1"/>
      <c r="C566" s="1"/>
      <c r="D566" s="2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5"/>
    </row>
    <row r="567" spans="1:16" x14ac:dyDescent="0.25">
      <c r="A567" s="1"/>
      <c r="B567" s="1"/>
      <c r="C567" s="1"/>
      <c r="D567" s="2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5"/>
    </row>
    <row r="568" spans="1:16" x14ac:dyDescent="0.25">
      <c r="A568" s="1"/>
      <c r="B568" s="1"/>
      <c r="C568" s="1"/>
      <c r="D568" s="2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5"/>
    </row>
    <row r="569" spans="1:16" x14ac:dyDescent="0.25">
      <c r="A569" s="1"/>
      <c r="B569" s="1"/>
      <c r="C569" s="1"/>
      <c r="D569" s="2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5"/>
    </row>
    <row r="570" spans="1:16" x14ac:dyDescent="0.25">
      <c r="A570" s="1"/>
      <c r="B570" s="1"/>
      <c r="C570" s="1"/>
      <c r="D570" s="2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5"/>
    </row>
    <row r="571" spans="1:16" x14ac:dyDescent="0.25">
      <c r="A571" s="1"/>
      <c r="B571" s="1"/>
      <c r="C571" s="1"/>
      <c r="D571" s="2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5"/>
    </row>
    <row r="572" spans="1:16" x14ac:dyDescent="0.25">
      <c r="A572" s="1"/>
      <c r="B572" s="1"/>
      <c r="C572" s="1"/>
      <c r="D572" s="2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5"/>
    </row>
    <row r="573" spans="1:16" x14ac:dyDescent="0.25">
      <c r="A573" s="1"/>
      <c r="B573" s="1"/>
      <c r="C573" s="1"/>
      <c r="D573" s="2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5"/>
    </row>
    <row r="574" spans="1:16" x14ac:dyDescent="0.25">
      <c r="A574" s="1"/>
      <c r="B574" s="1"/>
      <c r="C574" s="1"/>
      <c r="D574" s="2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5"/>
    </row>
    <row r="575" spans="1:16" x14ac:dyDescent="0.25">
      <c r="A575" s="1"/>
      <c r="B575" s="1"/>
      <c r="C575" s="1"/>
      <c r="D575" s="2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5"/>
    </row>
    <row r="576" spans="1:16" x14ac:dyDescent="0.25">
      <c r="A576" s="1"/>
      <c r="B576" s="1"/>
      <c r="C576" s="1"/>
      <c r="D576" s="2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5"/>
    </row>
    <row r="577" spans="1:16" x14ac:dyDescent="0.25">
      <c r="A577" s="1"/>
      <c r="B577" s="1"/>
      <c r="C577" s="1"/>
      <c r="D577" s="2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5"/>
    </row>
    <row r="578" spans="1:16" x14ac:dyDescent="0.25">
      <c r="A578" s="1"/>
      <c r="B578" s="1"/>
      <c r="C578" s="1"/>
      <c r="D578" s="2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5"/>
    </row>
    <row r="579" spans="1:16" x14ac:dyDescent="0.25">
      <c r="A579" s="1"/>
      <c r="B579" s="1"/>
      <c r="C579" s="1"/>
      <c r="D579" s="2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5"/>
    </row>
    <row r="580" spans="1:16" x14ac:dyDescent="0.25">
      <c r="A580" s="1"/>
      <c r="B580" s="1"/>
      <c r="C580" s="1"/>
      <c r="D580" s="2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5"/>
    </row>
    <row r="581" spans="1:16" x14ac:dyDescent="0.25">
      <c r="A581" s="1"/>
      <c r="B581" s="1"/>
      <c r="C581" s="1"/>
      <c r="D581" s="2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5"/>
    </row>
    <row r="582" spans="1:16" x14ac:dyDescent="0.25">
      <c r="A582" s="1"/>
      <c r="B582" s="1"/>
      <c r="C582" s="1"/>
      <c r="D582" s="2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5"/>
    </row>
    <row r="583" spans="1:16" x14ac:dyDescent="0.25">
      <c r="A583" s="1"/>
      <c r="B583" s="1"/>
      <c r="C583" s="1"/>
      <c r="D583" s="2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5"/>
    </row>
    <row r="584" spans="1:16" x14ac:dyDescent="0.25">
      <c r="A584" s="1"/>
      <c r="B584" s="1"/>
      <c r="C584" s="1"/>
      <c r="D584" s="2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5"/>
    </row>
    <row r="585" spans="1:16" x14ac:dyDescent="0.25">
      <c r="A585" s="1"/>
      <c r="B585" s="1"/>
      <c r="C585" s="1"/>
      <c r="D585" s="2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5"/>
    </row>
    <row r="586" spans="1:16" x14ac:dyDescent="0.25">
      <c r="A586" s="1"/>
      <c r="B586" s="1"/>
      <c r="C586" s="1"/>
      <c r="D586" s="2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5"/>
    </row>
    <row r="587" spans="1:16" x14ac:dyDescent="0.25">
      <c r="A587" s="1"/>
      <c r="B587" s="1"/>
      <c r="C587" s="1"/>
      <c r="D587" s="2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5"/>
    </row>
    <row r="588" spans="1:16" x14ac:dyDescent="0.25">
      <c r="A588" s="1"/>
      <c r="B588" s="1"/>
      <c r="C588" s="1"/>
      <c r="D588" s="2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5"/>
    </row>
    <row r="589" spans="1:16" x14ac:dyDescent="0.25">
      <c r="A589" s="1"/>
      <c r="B589" s="1"/>
      <c r="C589" s="1"/>
      <c r="D589" s="2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5"/>
    </row>
    <row r="590" spans="1:16" x14ac:dyDescent="0.25">
      <c r="A590" s="1"/>
      <c r="B590" s="1"/>
      <c r="C590" s="1"/>
      <c r="D590" s="2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5"/>
    </row>
    <row r="591" spans="1:16" x14ac:dyDescent="0.25">
      <c r="A591" s="1"/>
      <c r="B591" s="1"/>
      <c r="C591" s="1"/>
      <c r="D591" s="2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5"/>
    </row>
    <row r="592" spans="1:16" x14ac:dyDescent="0.25">
      <c r="A592" s="1"/>
      <c r="B592" s="1"/>
      <c r="C592" s="1"/>
      <c r="D592" s="2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5"/>
    </row>
    <row r="593" spans="1:16" x14ac:dyDescent="0.25">
      <c r="A593" s="1"/>
      <c r="B593" s="1"/>
      <c r="C593" s="1"/>
      <c r="D593" s="2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5"/>
    </row>
    <row r="594" spans="1:16" x14ac:dyDescent="0.25">
      <c r="A594" s="1"/>
      <c r="B594" s="1"/>
      <c r="C594" s="1"/>
      <c r="D594" s="2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5"/>
    </row>
    <row r="595" spans="1:16" x14ac:dyDescent="0.25">
      <c r="A595" s="1"/>
      <c r="B595" s="1"/>
      <c r="C595" s="1"/>
      <c r="D595" s="2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5"/>
    </row>
    <row r="596" spans="1:16" x14ac:dyDescent="0.25">
      <c r="A596" s="1"/>
      <c r="B596" s="1"/>
      <c r="C596" s="1"/>
      <c r="D596" s="2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5"/>
    </row>
    <row r="597" spans="1:16" x14ac:dyDescent="0.25">
      <c r="A597" s="1"/>
      <c r="B597" s="1"/>
      <c r="C597" s="1"/>
      <c r="D597" s="2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5"/>
    </row>
    <row r="598" spans="1:16" x14ac:dyDescent="0.25">
      <c r="A598" s="1"/>
      <c r="B598" s="1"/>
      <c r="C598" s="1"/>
      <c r="D598" s="2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5"/>
    </row>
    <row r="599" spans="1:16" x14ac:dyDescent="0.25">
      <c r="A599" s="1"/>
      <c r="B599" s="1"/>
      <c r="C599" s="1"/>
      <c r="D599" s="2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5"/>
    </row>
    <row r="600" spans="1:16" x14ac:dyDescent="0.25">
      <c r="A600" s="1"/>
      <c r="B600" s="1"/>
      <c r="C600" s="1"/>
      <c r="D600" s="2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5"/>
    </row>
    <row r="601" spans="1:16" x14ac:dyDescent="0.25">
      <c r="A601" s="1"/>
      <c r="B601" s="1"/>
      <c r="C601" s="1"/>
      <c r="D601" s="2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5"/>
    </row>
    <row r="602" spans="1:16" x14ac:dyDescent="0.25">
      <c r="A602" s="1"/>
      <c r="B602" s="1"/>
      <c r="C602" s="1"/>
      <c r="D602" s="2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5"/>
    </row>
    <row r="603" spans="1:16" x14ac:dyDescent="0.25">
      <c r="A603" s="1"/>
      <c r="B603" s="1"/>
      <c r="C603" s="1"/>
      <c r="D603" s="2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5"/>
    </row>
    <row r="604" spans="1:16" x14ac:dyDescent="0.25">
      <c r="A604" s="1"/>
      <c r="B604" s="1"/>
      <c r="C604" s="1"/>
      <c r="D604" s="2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5"/>
    </row>
    <row r="605" spans="1:16" x14ac:dyDescent="0.25">
      <c r="A605" s="1"/>
      <c r="B605" s="1"/>
      <c r="C605" s="1"/>
      <c r="D605" s="2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5"/>
    </row>
    <row r="606" spans="1:16" x14ac:dyDescent="0.25">
      <c r="A606" s="1"/>
      <c r="B606" s="1"/>
      <c r="C606" s="1"/>
      <c r="D606" s="2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5"/>
    </row>
    <row r="607" spans="1:16" x14ac:dyDescent="0.25">
      <c r="A607" s="1"/>
      <c r="B607" s="1"/>
      <c r="C607" s="1"/>
      <c r="D607" s="2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5"/>
    </row>
    <row r="608" spans="1:16" x14ac:dyDescent="0.25">
      <c r="A608" s="1"/>
      <c r="B608" s="1"/>
      <c r="C608" s="1"/>
      <c r="D608" s="2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5"/>
    </row>
    <row r="609" spans="1:16" x14ac:dyDescent="0.25">
      <c r="A609" s="1"/>
      <c r="B609" s="1"/>
      <c r="C609" s="1"/>
      <c r="D609" s="2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5"/>
    </row>
    <row r="610" spans="1:16" x14ac:dyDescent="0.25">
      <c r="A610" s="1"/>
      <c r="B610" s="1"/>
      <c r="C610" s="1"/>
      <c r="D610" s="2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5"/>
    </row>
    <row r="611" spans="1:16" x14ac:dyDescent="0.25">
      <c r="A611" s="1"/>
      <c r="B611" s="1"/>
      <c r="C611" s="1"/>
      <c r="D611" s="2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5"/>
    </row>
    <row r="612" spans="1:16" x14ac:dyDescent="0.25">
      <c r="A612" s="1"/>
      <c r="B612" s="1"/>
      <c r="C612" s="1"/>
      <c r="D612" s="2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5"/>
    </row>
    <row r="613" spans="1:16" x14ac:dyDescent="0.25">
      <c r="A613" s="1"/>
      <c r="B613" s="1"/>
      <c r="C613" s="1"/>
      <c r="D613" s="2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5"/>
    </row>
    <row r="614" spans="1:16" x14ac:dyDescent="0.25">
      <c r="A614" s="1"/>
      <c r="B614" s="1"/>
      <c r="C614" s="1"/>
      <c r="D614" s="2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5"/>
    </row>
    <row r="615" spans="1:16" x14ac:dyDescent="0.25">
      <c r="A615" s="1"/>
      <c r="B615" s="1"/>
      <c r="C615" s="1"/>
      <c r="D615" s="2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5"/>
    </row>
    <row r="616" spans="1:16" x14ac:dyDescent="0.25">
      <c r="A616" s="1"/>
      <c r="B616" s="1"/>
      <c r="C616" s="1"/>
      <c r="D616" s="2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5"/>
    </row>
    <row r="617" spans="1:16" x14ac:dyDescent="0.25">
      <c r="A617" s="1"/>
      <c r="B617" s="1"/>
      <c r="C617" s="1"/>
      <c r="D617" s="2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5"/>
    </row>
    <row r="618" spans="1:16" x14ac:dyDescent="0.25">
      <c r="A618" s="1"/>
      <c r="B618" s="1"/>
      <c r="C618" s="1"/>
      <c r="D618" s="2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5"/>
    </row>
    <row r="619" spans="1:16" x14ac:dyDescent="0.25">
      <c r="A619" s="1"/>
      <c r="B619" s="1"/>
      <c r="C619" s="1"/>
      <c r="D619" s="2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5"/>
    </row>
    <row r="620" spans="1:16" x14ac:dyDescent="0.25">
      <c r="A620" s="1"/>
      <c r="B620" s="1"/>
      <c r="C620" s="1"/>
      <c r="D620" s="2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5"/>
    </row>
    <row r="621" spans="1:16" x14ac:dyDescent="0.25">
      <c r="A621" s="1"/>
      <c r="B621" s="1"/>
      <c r="C621" s="1"/>
      <c r="D621" s="2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5"/>
    </row>
    <row r="622" spans="1:16" x14ac:dyDescent="0.25">
      <c r="A622" s="1"/>
      <c r="B622" s="1"/>
      <c r="C622" s="1"/>
      <c r="D622" s="2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5"/>
    </row>
    <row r="623" spans="1:16" x14ac:dyDescent="0.25">
      <c r="A623" s="1"/>
      <c r="B623" s="1"/>
      <c r="C623" s="1"/>
      <c r="D623" s="2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5"/>
    </row>
    <row r="624" spans="1:16" x14ac:dyDescent="0.25">
      <c r="A624" s="1"/>
      <c r="B624" s="1"/>
      <c r="C624" s="1"/>
      <c r="D624" s="2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5"/>
    </row>
    <row r="625" spans="1:16" x14ac:dyDescent="0.25">
      <c r="A625" s="1"/>
      <c r="B625" s="1"/>
      <c r="C625" s="1"/>
      <c r="D625" s="2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5"/>
    </row>
    <row r="626" spans="1:16" x14ac:dyDescent="0.25">
      <c r="A626" s="1"/>
      <c r="B626" s="1"/>
      <c r="C626" s="1"/>
      <c r="D626" s="2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5"/>
    </row>
    <row r="627" spans="1:16" x14ac:dyDescent="0.25">
      <c r="A627" s="1"/>
      <c r="B627" s="1"/>
      <c r="C627" s="1"/>
      <c r="D627" s="2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5"/>
    </row>
    <row r="628" spans="1:16" x14ac:dyDescent="0.25">
      <c r="A628" s="1"/>
      <c r="B628" s="1"/>
      <c r="C628" s="1"/>
      <c r="D628" s="2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5"/>
    </row>
    <row r="629" spans="1:16" x14ac:dyDescent="0.25">
      <c r="A629" s="1"/>
      <c r="B629" s="1"/>
      <c r="C629" s="1"/>
      <c r="D629" s="2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5"/>
    </row>
    <row r="630" spans="1:16" x14ac:dyDescent="0.25">
      <c r="A630" s="1"/>
      <c r="B630" s="1"/>
      <c r="C630" s="1"/>
      <c r="D630" s="2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5"/>
    </row>
    <row r="631" spans="1:16" x14ac:dyDescent="0.25">
      <c r="A631" s="1"/>
      <c r="B631" s="1"/>
      <c r="C631" s="1"/>
      <c r="D631" s="2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5"/>
    </row>
    <row r="632" spans="1:16" x14ac:dyDescent="0.25">
      <c r="A632" s="1"/>
      <c r="B632" s="1"/>
      <c r="C632" s="1"/>
      <c r="D632" s="2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5"/>
    </row>
    <row r="633" spans="1:16" x14ac:dyDescent="0.25">
      <c r="A633" s="1"/>
      <c r="B633" s="1"/>
      <c r="C633" s="1"/>
      <c r="D633" s="2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5"/>
    </row>
    <row r="634" spans="1:16" x14ac:dyDescent="0.25">
      <c r="A634" s="1"/>
      <c r="B634" s="1"/>
      <c r="C634" s="1"/>
      <c r="D634" s="2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5"/>
    </row>
    <row r="635" spans="1:16" x14ac:dyDescent="0.25">
      <c r="A635" s="1"/>
      <c r="B635" s="1"/>
      <c r="C635" s="1"/>
      <c r="D635" s="2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5"/>
    </row>
    <row r="636" spans="1:16" x14ac:dyDescent="0.25">
      <c r="A636" s="1"/>
      <c r="B636" s="1"/>
      <c r="C636" s="1"/>
      <c r="D636" s="2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5"/>
    </row>
    <row r="637" spans="1:16" x14ac:dyDescent="0.25">
      <c r="A637" s="1"/>
      <c r="B637" s="1"/>
      <c r="C637" s="1"/>
      <c r="D637" s="2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5"/>
    </row>
    <row r="638" spans="1:16" x14ac:dyDescent="0.25">
      <c r="A638" s="1"/>
      <c r="B638" s="1"/>
      <c r="C638" s="1"/>
      <c r="D638" s="2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5"/>
    </row>
    <row r="639" spans="1:16" x14ac:dyDescent="0.25">
      <c r="A639" s="1"/>
      <c r="B639" s="1"/>
      <c r="C639" s="1"/>
      <c r="D639" s="2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5"/>
    </row>
    <row r="640" spans="1:16" x14ac:dyDescent="0.25">
      <c r="A640" s="1"/>
      <c r="B640" s="1"/>
      <c r="C640" s="1"/>
      <c r="D640" s="2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5"/>
    </row>
    <row r="641" spans="1:16" x14ac:dyDescent="0.25">
      <c r="A641" s="1"/>
      <c r="B641" s="1"/>
      <c r="C641" s="1"/>
      <c r="D641" s="2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5"/>
    </row>
    <row r="642" spans="1:16" x14ac:dyDescent="0.25">
      <c r="A642" s="1"/>
      <c r="B642" s="1"/>
      <c r="C642" s="1"/>
      <c r="D642" s="2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5"/>
    </row>
    <row r="643" spans="1:16" x14ac:dyDescent="0.25">
      <c r="A643" s="1"/>
      <c r="B643" s="1"/>
      <c r="C643" s="1"/>
      <c r="D643" s="2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5"/>
    </row>
    <row r="644" spans="1:16" x14ac:dyDescent="0.25">
      <c r="A644" s="1"/>
      <c r="B644" s="1"/>
      <c r="C644" s="1"/>
      <c r="D644" s="2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5"/>
    </row>
    <row r="645" spans="1:16" x14ac:dyDescent="0.25">
      <c r="A645" s="1"/>
      <c r="B645" s="1"/>
      <c r="C645" s="1"/>
      <c r="D645" s="2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5"/>
    </row>
    <row r="646" spans="1:16" x14ac:dyDescent="0.25">
      <c r="A646" s="1"/>
      <c r="B646" s="1"/>
      <c r="C646" s="1"/>
      <c r="D646" s="2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5"/>
    </row>
    <row r="647" spans="1:16" x14ac:dyDescent="0.25">
      <c r="A647" s="1"/>
      <c r="B647" s="1"/>
      <c r="C647" s="1"/>
      <c r="D647" s="2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5"/>
    </row>
    <row r="648" spans="1:16" x14ac:dyDescent="0.25">
      <c r="A648" s="1"/>
      <c r="B648" s="1"/>
      <c r="C648" s="1"/>
      <c r="D648" s="2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5"/>
    </row>
    <row r="649" spans="1:16" x14ac:dyDescent="0.25">
      <c r="A649" s="1"/>
      <c r="B649" s="1"/>
      <c r="C649" s="1"/>
      <c r="D649" s="2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5"/>
    </row>
    <row r="650" spans="1:16" x14ac:dyDescent="0.25">
      <c r="A650" s="1"/>
      <c r="B650" s="1"/>
      <c r="C650" s="1"/>
      <c r="D650" s="2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5"/>
    </row>
    <row r="651" spans="1:16" x14ac:dyDescent="0.25">
      <c r="A651" s="1"/>
      <c r="B651" s="1"/>
      <c r="C651" s="1"/>
      <c r="D651" s="2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5"/>
    </row>
    <row r="652" spans="1:16" x14ac:dyDescent="0.25">
      <c r="A652" s="1"/>
      <c r="B652" s="1"/>
      <c r="C652" s="1"/>
      <c r="D652" s="2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5"/>
    </row>
    <row r="653" spans="1:16" x14ac:dyDescent="0.25">
      <c r="A653" s="1"/>
      <c r="B653" s="1"/>
      <c r="C653" s="1"/>
      <c r="D653" s="2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5"/>
    </row>
    <row r="654" spans="1:16" x14ac:dyDescent="0.25">
      <c r="A654" s="1"/>
      <c r="B654" s="1"/>
      <c r="C654" s="1"/>
      <c r="D654" s="2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5"/>
    </row>
    <row r="655" spans="1:16" x14ac:dyDescent="0.25">
      <c r="A655" s="1"/>
      <c r="B655" s="1"/>
      <c r="C655" s="1"/>
      <c r="D655" s="2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5"/>
    </row>
    <row r="656" spans="1:16" x14ac:dyDescent="0.25">
      <c r="A656" s="1"/>
      <c r="B656" s="1"/>
      <c r="C656" s="1"/>
      <c r="D656" s="2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5"/>
    </row>
    <row r="657" spans="1:16" x14ac:dyDescent="0.25">
      <c r="A657" s="1"/>
      <c r="B657" s="1"/>
      <c r="C657" s="1"/>
      <c r="D657" s="2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5"/>
    </row>
    <row r="658" spans="1:16" x14ac:dyDescent="0.25">
      <c r="A658" s="1"/>
      <c r="B658" s="1"/>
      <c r="C658" s="1"/>
      <c r="D658" s="2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5"/>
    </row>
    <row r="659" spans="1:16" x14ac:dyDescent="0.25">
      <c r="A659" s="1"/>
      <c r="B659" s="1"/>
      <c r="C659" s="1"/>
      <c r="D659" s="2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5"/>
    </row>
    <row r="660" spans="1:16" x14ac:dyDescent="0.25">
      <c r="A660" s="1"/>
      <c r="B660" s="1"/>
      <c r="C660" s="1"/>
      <c r="D660" s="2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5"/>
    </row>
    <row r="661" spans="1:16" x14ac:dyDescent="0.25">
      <c r="A661" s="1"/>
      <c r="B661" s="1"/>
      <c r="C661" s="1"/>
      <c r="D661" s="2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5"/>
    </row>
    <row r="662" spans="1:16" x14ac:dyDescent="0.25">
      <c r="A662" s="1"/>
      <c r="B662" s="1"/>
      <c r="C662" s="1"/>
      <c r="D662" s="2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5"/>
    </row>
    <row r="663" spans="1:16" x14ac:dyDescent="0.25">
      <c r="A663" s="1"/>
      <c r="B663" s="1"/>
      <c r="C663" s="1"/>
      <c r="D663" s="2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5"/>
    </row>
    <row r="664" spans="1:16" x14ac:dyDescent="0.25">
      <c r="A664" s="1"/>
      <c r="B664" s="1"/>
      <c r="C664" s="1"/>
      <c r="D664" s="2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5"/>
    </row>
    <row r="665" spans="1:16" x14ac:dyDescent="0.25">
      <c r="A665" s="1"/>
      <c r="B665" s="1"/>
      <c r="C665" s="1"/>
      <c r="D665" s="2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5"/>
    </row>
    <row r="666" spans="1:16" x14ac:dyDescent="0.25">
      <c r="A666" s="1"/>
      <c r="B666" s="1"/>
      <c r="C666" s="1"/>
      <c r="D666" s="2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5"/>
    </row>
    <row r="667" spans="1:16" x14ac:dyDescent="0.25">
      <c r="A667" s="1"/>
      <c r="B667" s="1"/>
      <c r="C667" s="1"/>
      <c r="D667" s="2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5"/>
    </row>
    <row r="668" spans="1:16" x14ac:dyDescent="0.25">
      <c r="A668" s="1"/>
      <c r="B668" s="1"/>
      <c r="C668" s="1"/>
      <c r="D668" s="2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5"/>
    </row>
    <row r="669" spans="1:16" x14ac:dyDescent="0.25">
      <c r="A669" s="1"/>
      <c r="B669" s="1"/>
      <c r="C669" s="1"/>
      <c r="D669" s="2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5"/>
    </row>
    <row r="670" spans="1:16" x14ac:dyDescent="0.25">
      <c r="A670" s="1"/>
      <c r="B670" s="1"/>
      <c r="C670" s="1"/>
      <c r="D670" s="2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5"/>
    </row>
    <row r="671" spans="1:16" x14ac:dyDescent="0.25">
      <c r="A671" s="1"/>
      <c r="B671" s="1"/>
      <c r="C671" s="1"/>
      <c r="D671" s="2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5"/>
    </row>
    <row r="672" spans="1:16" x14ac:dyDescent="0.25">
      <c r="A672" s="1"/>
      <c r="B672" s="1"/>
      <c r="C672" s="1"/>
      <c r="D672" s="2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5"/>
    </row>
    <row r="673" spans="1:16" x14ac:dyDescent="0.25">
      <c r="A673" s="1"/>
      <c r="B673" s="1"/>
      <c r="C673" s="1"/>
      <c r="D673" s="2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5"/>
    </row>
    <row r="674" spans="1:16" x14ac:dyDescent="0.25">
      <c r="A674" s="1"/>
      <c r="B674" s="1"/>
      <c r="C674" s="1"/>
      <c r="D674" s="2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5"/>
    </row>
    <row r="675" spans="1:16" x14ac:dyDescent="0.25">
      <c r="A675" s="1"/>
      <c r="B675" s="1"/>
      <c r="C675" s="1"/>
      <c r="D675" s="2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5"/>
    </row>
    <row r="676" spans="1:16" x14ac:dyDescent="0.25">
      <c r="A676" s="1"/>
      <c r="B676" s="1"/>
      <c r="C676" s="1"/>
      <c r="D676" s="2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5"/>
    </row>
    <row r="677" spans="1:16" x14ac:dyDescent="0.25">
      <c r="A677" s="1"/>
      <c r="B677" s="1"/>
      <c r="C677" s="1"/>
      <c r="D677" s="2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5"/>
    </row>
    <row r="678" spans="1:16" x14ac:dyDescent="0.25">
      <c r="A678" s="1"/>
      <c r="B678" s="1"/>
      <c r="C678" s="1"/>
      <c r="D678" s="2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5"/>
    </row>
    <row r="679" spans="1:16" x14ac:dyDescent="0.25">
      <c r="A679" s="1"/>
      <c r="B679" s="1"/>
      <c r="C679" s="1"/>
      <c r="D679" s="2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5"/>
    </row>
    <row r="680" spans="1:16" x14ac:dyDescent="0.25">
      <c r="A680" s="1"/>
      <c r="B680" s="1"/>
      <c r="C680" s="1"/>
      <c r="D680" s="2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5"/>
    </row>
    <row r="681" spans="1:16" x14ac:dyDescent="0.25">
      <c r="A681" s="1"/>
      <c r="B681" s="1"/>
      <c r="C681" s="1"/>
      <c r="D681" s="2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5"/>
    </row>
    <row r="682" spans="1:16" x14ac:dyDescent="0.25">
      <c r="A682" s="1"/>
      <c r="B682" s="1"/>
      <c r="C682" s="1"/>
      <c r="D682" s="2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5"/>
    </row>
    <row r="683" spans="1:16" x14ac:dyDescent="0.25">
      <c r="A683" s="1"/>
      <c r="B683" s="1"/>
      <c r="C683" s="1"/>
      <c r="D683" s="2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5"/>
    </row>
    <row r="684" spans="1:16" x14ac:dyDescent="0.25">
      <c r="A684" s="1"/>
      <c r="B684" s="1"/>
      <c r="C684" s="1"/>
      <c r="D684" s="2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5"/>
    </row>
    <row r="685" spans="1:16" x14ac:dyDescent="0.25">
      <c r="A685" s="1"/>
      <c r="B685" s="1"/>
      <c r="C685" s="1"/>
      <c r="D685" s="2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5"/>
    </row>
    <row r="686" spans="1:16" x14ac:dyDescent="0.25">
      <c r="A686" s="1"/>
      <c r="B686" s="1"/>
      <c r="C686" s="1"/>
      <c r="D686" s="2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5"/>
    </row>
    <row r="687" spans="1:16" x14ac:dyDescent="0.25">
      <c r="A687" s="1"/>
      <c r="B687" s="1"/>
      <c r="C687" s="1"/>
      <c r="D687" s="2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5"/>
    </row>
    <row r="688" spans="1:16" x14ac:dyDescent="0.25">
      <c r="A688" s="1"/>
      <c r="B688" s="1"/>
      <c r="C688" s="1"/>
      <c r="D688" s="2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5"/>
    </row>
    <row r="689" spans="1:16" x14ac:dyDescent="0.25">
      <c r="A689" s="1"/>
      <c r="B689" s="1"/>
      <c r="C689" s="1"/>
      <c r="D689" s="2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5"/>
    </row>
    <row r="690" spans="1:16" x14ac:dyDescent="0.25">
      <c r="A690" s="1"/>
      <c r="B690" s="1"/>
      <c r="C690" s="1"/>
      <c r="D690" s="2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5"/>
    </row>
    <row r="691" spans="1:16" x14ac:dyDescent="0.25">
      <c r="A691" s="1"/>
      <c r="B691" s="1"/>
      <c r="C691" s="1"/>
      <c r="D691" s="2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5"/>
    </row>
    <row r="692" spans="1:16" x14ac:dyDescent="0.25">
      <c r="A692" s="1"/>
      <c r="B692" s="1"/>
      <c r="C692" s="1"/>
      <c r="D692" s="2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5"/>
    </row>
    <row r="693" spans="1:16" x14ac:dyDescent="0.25">
      <c r="A693" s="1"/>
      <c r="B693" s="1"/>
      <c r="C693" s="1"/>
      <c r="D693" s="2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5"/>
    </row>
    <row r="694" spans="1:16" x14ac:dyDescent="0.25">
      <c r="A694" s="1"/>
      <c r="B694" s="1"/>
      <c r="C694" s="1"/>
      <c r="D694" s="2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5"/>
    </row>
    <row r="695" spans="1:16" x14ac:dyDescent="0.25">
      <c r="A695" s="1"/>
      <c r="B695" s="1"/>
      <c r="C695" s="1"/>
      <c r="D695" s="2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5"/>
    </row>
    <row r="696" spans="1:16" x14ac:dyDescent="0.25">
      <c r="A696" s="1"/>
      <c r="B696" s="1"/>
      <c r="C696" s="1"/>
      <c r="D696" s="2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5"/>
    </row>
    <row r="697" spans="1:16" x14ac:dyDescent="0.25">
      <c r="A697" s="1"/>
      <c r="B697" s="1"/>
      <c r="C697" s="1"/>
      <c r="D697" s="2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5"/>
    </row>
    <row r="698" spans="1:16" x14ac:dyDescent="0.25">
      <c r="A698" s="1"/>
      <c r="B698" s="1"/>
      <c r="C698" s="1"/>
      <c r="D698" s="2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5"/>
    </row>
    <row r="699" spans="1:16" x14ac:dyDescent="0.25">
      <c r="A699" s="1"/>
      <c r="B699" s="1"/>
      <c r="C699" s="1"/>
      <c r="D699" s="2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5"/>
    </row>
    <row r="700" spans="1:16" x14ac:dyDescent="0.25">
      <c r="A700" s="1"/>
      <c r="B700" s="1"/>
      <c r="C700" s="1"/>
      <c r="D700" s="2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5"/>
    </row>
    <row r="701" spans="1:16" x14ac:dyDescent="0.25">
      <c r="A701" s="1"/>
      <c r="B701" s="1"/>
      <c r="C701" s="1"/>
      <c r="D701" s="2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5"/>
    </row>
    <row r="702" spans="1:16" x14ac:dyDescent="0.25">
      <c r="A702" s="1"/>
      <c r="B702" s="1"/>
      <c r="C702" s="1"/>
      <c r="D702" s="2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5"/>
    </row>
    <row r="703" spans="1:16" x14ac:dyDescent="0.25">
      <c r="A703" s="1"/>
      <c r="B703" s="1"/>
      <c r="C703" s="1"/>
      <c r="D703" s="2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5"/>
    </row>
    <row r="704" spans="1:16" x14ac:dyDescent="0.25">
      <c r="A704" s="1"/>
      <c r="B704" s="1"/>
      <c r="C704" s="1"/>
      <c r="D704" s="2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5"/>
    </row>
    <row r="705" spans="1:16" x14ac:dyDescent="0.25">
      <c r="A705" s="1"/>
      <c r="B705" s="1"/>
      <c r="C705" s="1"/>
      <c r="D705" s="2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5"/>
    </row>
    <row r="706" spans="1:16" x14ac:dyDescent="0.25">
      <c r="A706" s="1"/>
      <c r="B706" s="1"/>
      <c r="C706" s="1"/>
      <c r="D706" s="2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5"/>
    </row>
    <row r="707" spans="1:16" x14ac:dyDescent="0.25">
      <c r="A707" s="1"/>
      <c r="B707" s="1"/>
      <c r="C707" s="1"/>
      <c r="D707" s="2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5"/>
    </row>
    <row r="708" spans="1:16" x14ac:dyDescent="0.25">
      <c r="A708" s="1"/>
      <c r="B708" s="1"/>
      <c r="C708" s="1"/>
      <c r="D708" s="2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5"/>
    </row>
    <row r="709" spans="1:16" x14ac:dyDescent="0.25">
      <c r="A709" s="1"/>
      <c r="B709" s="1"/>
      <c r="C709" s="1"/>
      <c r="D709" s="2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5"/>
    </row>
    <row r="710" spans="1:16" x14ac:dyDescent="0.25">
      <c r="A710" s="1"/>
      <c r="B710" s="1"/>
      <c r="C710" s="1"/>
      <c r="D710" s="2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5"/>
    </row>
    <row r="711" spans="1:16" x14ac:dyDescent="0.25">
      <c r="A711" s="1"/>
      <c r="B711" s="1"/>
      <c r="C711" s="1"/>
      <c r="D711" s="2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5"/>
    </row>
    <row r="712" spans="1:16" x14ac:dyDescent="0.25">
      <c r="A712" s="1"/>
      <c r="B712" s="1"/>
      <c r="C712" s="1"/>
      <c r="D712" s="2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5"/>
    </row>
    <row r="713" spans="1:16" x14ac:dyDescent="0.25">
      <c r="A713" s="1"/>
      <c r="B713" s="1"/>
      <c r="C713" s="1"/>
      <c r="D713" s="2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5"/>
    </row>
    <row r="714" spans="1:16" x14ac:dyDescent="0.25">
      <c r="A714" s="1"/>
      <c r="B714" s="1"/>
      <c r="C714" s="1"/>
      <c r="D714" s="2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5"/>
    </row>
    <row r="715" spans="1:16" x14ac:dyDescent="0.25">
      <c r="A715" s="1"/>
      <c r="B715" s="1"/>
      <c r="C715" s="1"/>
      <c r="D715" s="2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5"/>
    </row>
    <row r="716" spans="1:16" x14ac:dyDescent="0.25">
      <c r="A716" s="1"/>
      <c r="B716" s="1"/>
      <c r="C716" s="1"/>
      <c r="D716" s="2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5"/>
    </row>
    <row r="717" spans="1:16" x14ac:dyDescent="0.25">
      <c r="A717" s="1"/>
      <c r="B717" s="1"/>
      <c r="C717" s="1"/>
      <c r="D717" s="2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5"/>
    </row>
    <row r="718" spans="1:16" x14ac:dyDescent="0.25">
      <c r="A718" s="1"/>
      <c r="B718" s="1"/>
      <c r="C718" s="1"/>
      <c r="D718" s="2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5"/>
    </row>
    <row r="719" spans="1:16" x14ac:dyDescent="0.25">
      <c r="A719" s="1"/>
      <c r="B719" s="1"/>
      <c r="C719" s="1"/>
      <c r="D719" s="2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5"/>
    </row>
    <row r="720" spans="1:16" x14ac:dyDescent="0.25">
      <c r="A720" s="1"/>
      <c r="B720" s="1"/>
      <c r="C720" s="1"/>
      <c r="D720" s="2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5"/>
    </row>
    <row r="721" spans="1:16" x14ac:dyDescent="0.25">
      <c r="A721" s="1"/>
      <c r="B721" s="1"/>
      <c r="C721" s="1"/>
      <c r="D721" s="2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5"/>
    </row>
    <row r="722" spans="1:16" x14ac:dyDescent="0.25">
      <c r="A722" s="1"/>
      <c r="B722" s="1"/>
      <c r="C722" s="1"/>
      <c r="D722" s="2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5"/>
    </row>
    <row r="723" spans="1:16" x14ac:dyDescent="0.25">
      <c r="A723" s="1"/>
      <c r="B723" s="1"/>
      <c r="C723" s="1"/>
      <c r="D723" s="2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5"/>
    </row>
    <row r="724" spans="1:16" x14ac:dyDescent="0.25">
      <c r="A724" s="1"/>
      <c r="B724" s="1"/>
      <c r="C724" s="1"/>
      <c r="D724" s="2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5"/>
    </row>
    <row r="725" spans="1:16" x14ac:dyDescent="0.25">
      <c r="A725" s="1"/>
      <c r="B725" s="1"/>
      <c r="C725" s="1"/>
      <c r="D725" s="2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5"/>
    </row>
    <row r="726" spans="1:16" x14ac:dyDescent="0.25">
      <c r="A726" s="1"/>
      <c r="B726" s="1"/>
      <c r="C726" s="1"/>
      <c r="D726" s="2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5"/>
    </row>
    <row r="727" spans="1:16" x14ac:dyDescent="0.25">
      <c r="A727" s="1"/>
      <c r="B727" s="1"/>
      <c r="C727" s="1"/>
      <c r="D727" s="2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5"/>
    </row>
    <row r="728" spans="1:16" x14ac:dyDescent="0.25">
      <c r="A728" s="1"/>
      <c r="B728" s="1"/>
      <c r="C728" s="1"/>
      <c r="D728" s="2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5"/>
    </row>
    <row r="729" spans="1:16" x14ac:dyDescent="0.25">
      <c r="A729" s="1"/>
      <c r="B729" s="1"/>
      <c r="C729" s="1"/>
      <c r="D729" s="2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5"/>
    </row>
    <row r="730" spans="1:16" x14ac:dyDescent="0.25">
      <c r="A730" s="1"/>
      <c r="B730" s="1"/>
      <c r="C730" s="1"/>
      <c r="D730" s="2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5"/>
    </row>
    <row r="731" spans="1:16" x14ac:dyDescent="0.25">
      <c r="A731" s="1"/>
      <c r="B731" s="1"/>
      <c r="C731" s="1"/>
      <c r="D731" s="2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5"/>
    </row>
    <row r="732" spans="1:16" x14ac:dyDescent="0.25">
      <c r="A732" s="1"/>
      <c r="B732" s="1"/>
      <c r="C732" s="1"/>
      <c r="D732" s="2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5"/>
    </row>
    <row r="733" spans="1:16" x14ac:dyDescent="0.25">
      <c r="A733" s="1"/>
      <c r="B733" s="1"/>
      <c r="C733" s="1"/>
      <c r="D733" s="2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5"/>
    </row>
    <row r="734" spans="1:16" x14ac:dyDescent="0.25">
      <c r="A734" s="1"/>
      <c r="B734" s="1"/>
      <c r="C734" s="1"/>
      <c r="D734" s="2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5"/>
    </row>
    <row r="735" spans="1:16" x14ac:dyDescent="0.25">
      <c r="A735" s="1"/>
      <c r="B735" s="1"/>
      <c r="C735" s="1"/>
      <c r="D735" s="2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5"/>
    </row>
    <row r="736" spans="1:16" x14ac:dyDescent="0.25">
      <c r="A736" s="1"/>
      <c r="B736" s="1"/>
      <c r="C736" s="1"/>
      <c r="D736" s="2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5"/>
    </row>
    <row r="737" spans="1:16" x14ac:dyDescent="0.25">
      <c r="A737" s="1"/>
      <c r="B737" s="1"/>
      <c r="C737" s="1"/>
      <c r="D737" s="2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5"/>
    </row>
    <row r="738" spans="1:16" x14ac:dyDescent="0.25">
      <c r="A738" s="1"/>
      <c r="B738" s="1"/>
      <c r="C738" s="1"/>
      <c r="D738" s="2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5"/>
    </row>
    <row r="739" spans="1:16" x14ac:dyDescent="0.25">
      <c r="A739" s="1"/>
      <c r="B739" s="1"/>
      <c r="C739" s="1"/>
      <c r="D739" s="2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5"/>
    </row>
    <row r="740" spans="1:16" x14ac:dyDescent="0.25">
      <c r="A740" s="1"/>
      <c r="B740" s="1"/>
      <c r="C740" s="1"/>
      <c r="D740" s="2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5"/>
    </row>
    <row r="741" spans="1:16" x14ac:dyDescent="0.25">
      <c r="A741" s="1"/>
      <c r="B741" s="1"/>
      <c r="C741" s="1"/>
      <c r="D741" s="2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5"/>
    </row>
    <row r="742" spans="1:16" x14ac:dyDescent="0.25">
      <c r="A742" s="1"/>
      <c r="B742" s="1"/>
      <c r="C742" s="1"/>
      <c r="D742" s="2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5"/>
    </row>
    <row r="743" spans="1:16" x14ac:dyDescent="0.25">
      <c r="A743" s="1"/>
      <c r="B743" s="1"/>
      <c r="C743" s="1"/>
      <c r="D743" s="2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5"/>
    </row>
    <row r="744" spans="1:16" x14ac:dyDescent="0.25">
      <c r="A744" s="1"/>
      <c r="B744" s="1"/>
      <c r="C744" s="1"/>
      <c r="D744" s="2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5"/>
    </row>
    <row r="745" spans="1:16" x14ac:dyDescent="0.25">
      <c r="A745" s="1"/>
      <c r="B745" s="1"/>
      <c r="C745" s="1"/>
      <c r="D745" s="2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5"/>
    </row>
    <row r="746" spans="1:16" x14ac:dyDescent="0.25">
      <c r="A746" s="1"/>
      <c r="B746" s="1"/>
      <c r="C746" s="1"/>
      <c r="D746" s="2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5"/>
    </row>
    <row r="747" spans="1:16" x14ac:dyDescent="0.25">
      <c r="A747" s="1"/>
      <c r="B747" s="1"/>
      <c r="C747" s="1"/>
      <c r="D747" s="2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5"/>
    </row>
    <row r="748" spans="1:16" x14ac:dyDescent="0.25">
      <c r="A748" s="1"/>
      <c r="B748" s="1"/>
      <c r="C748" s="1"/>
      <c r="D748" s="2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5"/>
    </row>
    <row r="749" spans="1:16" x14ac:dyDescent="0.25">
      <c r="A749" s="1"/>
      <c r="B749" s="1"/>
      <c r="C749" s="1"/>
      <c r="D749" s="2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5"/>
    </row>
    <row r="750" spans="1:16" x14ac:dyDescent="0.25">
      <c r="A750" s="1"/>
      <c r="B750" s="1"/>
      <c r="C750" s="1"/>
      <c r="D750" s="2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5"/>
    </row>
    <row r="751" spans="1:16" x14ac:dyDescent="0.25">
      <c r="A751" s="1"/>
      <c r="B751" s="1"/>
      <c r="C751" s="1"/>
      <c r="D751" s="2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5"/>
    </row>
    <row r="752" spans="1:16" x14ac:dyDescent="0.25">
      <c r="A752" s="1"/>
      <c r="B752" s="1"/>
      <c r="C752" s="1"/>
      <c r="D752" s="2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5"/>
    </row>
    <row r="753" spans="1:16" x14ac:dyDescent="0.25">
      <c r="A753" s="1"/>
      <c r="B753" s="1"/>
      <c r="C753" s="1"/>
      <c r="D753" s="2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5"/>
    </row>
    <row r="754" spans="1:16" x14ac:dyDescent="0.25">
      <c r="A754" s="1"/>
      <c r="B754" s="1"/>
      <c r="C754" s="1"/>
      <c r="D754" s="2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5"/>
    </row>
    <row r="755" spans="1:16" x14ac:dyDescent="0.25">
      <c r="A755" s="1"/>
      <c r="B755" s="1"/>
      <c r="C755" s="1"/>
      <c r="D755" s="2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5"/>
    </row>
    <row r="756" spans="1:16" x14ac:dyDescent="0.25">
      <c r="A756" s="1"/>
      <c r="B756" s="1"/>
      <c r="C756" s="1"/>
      <c r="D756" s="2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5"/>
    </row>
    <row r="757" spans="1:16" x14ac:dyDescent="0.25">
      <c r="A757" s="1"/>
      <c r="B757" s="1"/>
      <c r="C757" s="1"/>
      <c r="D757" s="2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5"/>
    </row>
    <row r="758" spans="1:16" x14ac:dyDescent="0.25">
      <c r="A758" s="1"/>
      <c r="B758" s="1"/>
      <c r="C758" s="1"/>
      <c r="D758" s="2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5"/>
    </row>
    <row r="759" spans="1:16" x14ac:dyDescent="0.25">
      <c r="A759" s="1"/>
      <c r="B759" s="1"/>
      <c r="C759" s="1"/>
      <c r="D759" s="2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5"/>
    </row>
    <row r="760" spans="1:16" x14ac:dyDescent="0.25">
      <c r="A760" s="1"/>
      <c r="B760" s="1"/>
      <c r="C760" s="1"/>
      <c r="D760" s="2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5"/>
    </row>
    <row r="761" spans="1:16" x14ac:dyDescent="0.25">
      <c r="A761" s="1"/>
      <c r="B761" s="1"/>
      <c r="C761" s="1"/>
      <c r="D761" s="2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5"/>
    </row>
    <row r="762" spans="1:16" x14ac:dyDescent="0.25">
      <c r="A762" s="1"/>
      <c r="B762" s="1"/>
      <c r="C762" s="1"/>
      <c r="D762" s="2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5"/>
    </row>
    <row r="763" spans="1:16" x14ac:dyDescent="0.25">
      <c r="A763" s="1"/>
      <c r="B763" s="1"/>
      <c r="C763" s="1"/>
      <c r="D763" s="2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5"/>
    </row>
    <row r="764" spans="1:16" x14ac:dyDescent="0.25">
      <c r="A764" s="1"/>
      <c r="B764" s="1"/>
      <c r="C764" s="1"/>
      <c r="D764" s="2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5"/>
    </row>
    <row r="765" spans="1:16" x14ac:dyDescent="0.25">
      <c r="A765" s="1"/>
      <c r="B765" s="1"/>
      <c r="C765" s="1"/>
      <c r="D765" s="2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5"/>
    </row>
    <row r="766" spans="1:16" x14ac:dyDescent="0.25">
      <c r="A766" s="1"/>
      <c r="B766" s="1"/>
      <c r="C766" s="1"/>
      <c r="D766" s="2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5"/>
    </row>
    <row r="767" spans="1:16" x14ac:dyDescent="0.25">
      <c r="A767" s="1"/>
      <c r="B767" s="1"/>
      <c r="C767" s="1"/>
      <c r="D767" s="2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5"/>
    </row>
    <row r="768" spans="1:16" x14ac:dyDescent="0.25">
      <c r="A768" s="1"/>
      <c r="B768" s="1"/>
      <c r="C768" s="1"/>
      <c r="D768" s="2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5"/>
    </row>
    <row r="769" spans="1:16" x14ac:dyDescent="0.25">
      <c r="A769" s="1"/>
      <c r="B769" s="1"/>
      <c r="C769" s="1"/>
      <c r="D769" s="2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5"/>
    </row>
    <row r="770" spans="1:16" x14ac:dyDescent="0.25">
      <c r="A770" s="1"/>
      <c r="B770" s="1"/>
      <c r="C770" s="1"/>
      <c r="D770" s="2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5"/>
    </row>
    <row r="771" spans="1:16" x14ac:dyDescent="0.25">
      <c r="A771" s="1"/>
      <c r="B771" s="1"/>
      <c r="C771" s="1"/>
      <c r="D771" s="2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5"/>
    </row>
    <row r="772" spans="1:16" x14ac:dyDescent="0.25">
      <c r="A772" s="1"/>
      <c r="B772" s="1"/>
      <c r="C772" s="1"/>
      <c r="D772" s="2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5"/>
    </row>
    <row r="773" spans="1:16" x14ac:dyDescent="0.25">
      <c r="A773" s="1"/>
      <c r="B773" s="1"/>
      <c r="C773" s="1"/>
      <c r="D773" s="2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5"/>
    </row>
    <row r="774" spans="1:16" x14ac:dyDescent="0.25">
      <c r="A774" s="1"/>
      <c r="B774" s="1"/>
      <c r="C774" s="1"/>
      <c r="D774" s="2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5"/>
    </row>
    <row r="775" spans="1:16" x14ac:dyDescent="0.25">
      <c r="A775" s="1"/>
      <c r="B775" s="1"/>
      <c r="C775" s="1"/>
      <c r="D775" s="2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5"/>
    </row>
    <row r="776" spans="1:16" x14ac:dyDescent="0.25">
      <c r="A776" s="1"/>
      <c r="B776" s="1"/>
      <c r="C776" s="1"/>
      <c r="D776" s="2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5"/>
    </row>
    <row r="777" spans="1:16" x14ac:dyDescent="0.25">
      <c r="A777" s="1"/>
      <c r="B777" s="1"/>
      <c r="C777" s="1"/>
      <c r="D777" s="2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5"/>
    </row>
    <row r="778" spans="1:16" x14ac:dyDescent="0.25">
      <c r="A778" s="1"/>
      <c r="B778" s="1"/>
      <c r="C778" s="1"/>
      <c r="D778" s="2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5"/>
    </row>
    <row r="779" spans="1:16" x14ac:dyDescent="0.25">
      <c r="A779" s="1"/>
      <c r="B779" s="1"/>
      <c r="C779" s="1"/>
      <c r="D779" s="2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5"/>
    </row>
    <row r="780" spans="1:16" x14ac:dyDescent="0.25">
      <c r="A780" s="1"/>
      <c r="B780" s="1"/>
      <c r="C780" s="1"/>
      <c r="D780" s="2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5"/>
    </row>
    <row r="781" spans="1:16" x14ac:dyDescent="0.25">
      <c r="A781" s="1"/>
      <c r="B781" s="1"/>
      <c r="C781" s="1"/>
      <c r="D781" s="2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5"/>
    </row>
    <row r="782" spans="1:16" x14ac:dyDescent="0.25">
      <c r="A782" s="1"/>
      <c r="B782" s="1"/>
      <c r="C782" s="1"/>
      <c r="D782" s="2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5"/>
    </row>
    <row r="783" spans="1:16" x14ac:dyDescent="0.25">
      <c r="A783" s="1"/>
      <c r="B783" s="1"/>
      <c r="C783" s="1"/>
      <c r="D783" s="2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5"/>
    </row>
    <row r="784" spans="1:16" x14ac:dyDescent="0.25">
      <c r="A784" s="1"/>
      <c r="B784" s="1"/>
      <c r="C784" s="1"/>
      <c r="D784" s="2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5"/>
    </row>
    <row r="785" spans="1:16" x14ac:dyDescent="0.25">
      <c r="A785" s="1"/>
      <c r="B785" s="1"/>
      <c r="C785" s="1"/>
      <c r="D785" s="2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5"/>
    </row>
    <row r="786" spans="1:16" x14ac:dyDescent="0.25">
      <c r="A786" s="1"/>
      <c r="B786" s="1"/>
      <c r="C786" s="1"/>
      <c r="D786" s="2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5"/>
    </row>
    <row r="787" spans="1:16" x14ac:dyDescent="0.25">
      <c r="A787" s="1"/>
      <c r="B787" s="1"/>
      <c r="C787" s="1"/>
      <c r="D787" s="2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5"/>
    </row>
    <row r="788" spans="1:16" x14ac:dyDescent="0.25">
      <c r="A788" s="1"/>
      <c r="B788" s="1"/>
      <c r="C788" s="1"/>
      <c r="D788" s="2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5"/>
    </row>
    <row r="789" spans="1:16" x14ac:dyDescent="0.25">
      <c r="A789" s="1"/>
      <c r="B789" s="1"/>
      <c r="C789" s="1"/>
      <c r="D789" s="2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5"/>
    </row>
    <row r="790" spans="1:16" x14ac:dyDescent="0.25">
      <c r="A790" s="1"/>
      <c r="B790" s="1"/>
      <c r="C790" s="1"/>
      <c r="D790" s="2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5"/>
    </row>
    <row r="791" spans="1:16" x14ac:dyDescent="0.25">
      <c r="A791" s="1"/>
      <c r="B791" s="1"/>
      <c r="C791" s="1"/>
      <c r="D791" s="2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5"/>
    </row>
    <row r="792" spans="1:16" x14ac:dyDescent="0.25">
      <c r="A792" s="1"/>
      <c r="B792" s="1"/>
      <c r="C792" s="1"/>
      <c r="D792" s="2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5"/>
    </row>
    <row r="793" spans="1:16" x14ac:dyDescent="0.25">
      <c r="A793" s="1"/>
      <c r="B793" s="1"/>
      <c r="C793" s="1"/>
      <c r="D793" s="2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5"/>
    </row>
    <row r="794" spans="1:16" x14ac:dyDescent="0.25">
      <c r="A794" s="1"/>
      <c r="B794" s="1"/>
      <c r="C794" s="1"/>
      <c r="D794" s="2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5"/>
    </row>
    <row r="795" spans="1:16" x14ac:dyDescent="0.25">
      <c r="A795" s="1"/>
      <c r="B795" s="1"/>
      <c r="C795" s="1"/>
      <c r="D795" s="2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5"/>
    </row>
    <row r="796" spans="1:16" x14ac:dyDescent="0.25">
      <c r="A796" s="1"/>
      <c r="B796" s="1"/>
      <c r="C796" s="1"/>
      <c r="D796" s="2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5"/>
    </row>
    <row r="797" spans="1:16" x14ac:dyDescent="0.25">
      <c r="A797" s="1"/>
      <c r="B797" s="1"/>
      <c r="C797" s="1"/>
      <c r="D797" s="2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5"/>
    </row>
    <row r="798" spans="1:16" x14ac:dyDescent="0.25">
      <c r="A798" s="1"/>
      <c r="B798" s="1"/>
      <c r="C798" s="1"/>
      <c r="D798" s="2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5"/>
    </row>
    <row r="799" spans="1:16" x14ac:dyDescent="0.25">
      <c r="A799" s="1"/>
      <c r="B799" s="1"/>
      <c r="C799" s="1"/>
      <c r="D799" s="2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5"/>
    </row>
    <row r="800" spans="1:16" x14ac:dyDescent="0.25">
      <c r="A800" s="1"/>
      <c r="B800" s="1"/>
      <c r="C800" s="1"/>
      <c r="D800" s="2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5"/>
    </row>
    <row r="801" spans="1:16" x14ac:dyDescent="0.25">
      <c r="A801" s="1"/>
      <c r="B801" s="1"/>
      <c r="C801" s="1"/>
      <c r="D801" s="2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5"/>
    </row>
    <row r="802" spans="1:16" x14ac:dyDescent="0.25">
      <c r="A802" s="1"/>
      <c r="B802" s="1"/>
      <c r="C802" s="1"/>
      <c r="D802" s="2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5"/>
    </row>
    <row r="803" spans="1:16" x14ac:dyDescent="0.25">
      <c r="A803" s="1"/>
      <c r="B803" s="1"/>
      <c r="C803" s="1"/>
      <c r="D803" s="2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5"/>
    </row>
    <row r="804" spans="1:16" x14ac:dyDescent="0.25">
      <c r="A804" s="1"/>
      <c r="B804" s="1"/>
      <c r="C804" s="1"/>
      <c r="D804" s="2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5"/>
    </row>
    <row r="805" spans="1:16" x14ac:dyDescent="0.25">
      <c r="A805" s="1"/>
      <c r="B805" s="1"/>
      <c r="C805" s="1"/>
      <c r="D805" s="2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5"/>
    </row>
    <row r="806" spans="1:16" x14ac:dyDescent="0.25">
      <c r="A806" s="1"/>
      <c r="B806" s="1"/>
      <c r="C806" s="1"/>
      <c r="D806" s="2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5"/>
    </row>
    <row r="807" spans="1:16" x14ac:dyDescent="0.25">
      <c r="A807" s="1"/>
      <c r="B807" s="1"/>
      <c r="C807" s="1"/>
      <c r="D807" s="2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5"/>
    </row>
    <row r="808" spans="1:16" x14ac:dyDescent="0.25">
      <c r="A808" s="1"/>
      <c r="B808" s="1"/>
      <c r="C808" s="1"/>
      <c r="D808" s="2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5"/>
    </row>
    <row r="809" spans="1:16" x14ac:dyDescent="0.25">
      <c r="A809" s="1"/>
      <c r="B809" s="1"/>
      <c r="C809" s="1"/>
      <c r="D809" s="2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5"/>
    </row>
    <row r="810" spans="1:16" x14ac:dyDescent="0.25">
      <c r="A810" s="1"/>
      <c r="B810" s="1"/>
      <c r="C810" s="1"/>
      <c r="D810" s="2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5"/>
    </row>
    <row r="811" spans="1:16" x14ac:dyDescent="0.25">
      <c r="A811" s="1"/>
      <c r="B811" s="1"/>
      <c r="C811" s="1"/>
      <c r="D811" s="2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5"/>
    </row>
    <row r="812" spans="1:16" x14ac:dyDescent="0.25">
      <c r="A812" s="1"/>
      <c r="B812" s="1"/>
      <c r="C812" s="1"/>
      <c r="D812" s="2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5"/>
    </row>
    <row r="813" spans="1:16" x14ac:dyDescent="0.25">
      <c r="A813" s="1"/>
      <c r="B813" s="1"/>
      <c r="C813" s="1"/>
      <c r="D813" s="2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5"/>
    </row>
    <row r="814" spans="1:16" x14ac:dyDescent="0.25">
      <c r="A814" s="1"/>
      <c r="B814" s="1"/>
      <c r="C814" s="1"/>
      <c r="D814" s="2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5"/>
    </row>
    <row r="815" spans="1:16" x14ac:dyDescent="0.25">
      <c r="A815" s="1"/>
      <c r="B815" s="1"/>
      <c r="C815" s="1"/>
      <c r="D815" s="2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5"/>
    </row>
    <row r="816" spans="1:16" x14ac:dyDescent="0.25">
      <c r="A816" s="1"/>
      <c r="B816" s="1"/>
      <c r="C816" s="1"/>
      <c r="D816" s="2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5"/>
    </row>
    <row r="817" spans="1:16" x14ac:dyDescent="0.25">
      <c r="A817" s="1"/>
      <c r="B817" s="1"/>
      <c r="C817" s="1"/>
      <c r="D817" s="2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5"/>
    </row>
    <row r="818" spans="1:16" x14ac:dyDescent="0.25">
      <c r="A818" s="1"/>
      <c r="B818" s="1"/>
      <c r="C818" s="1"/>
      <c r="D818" s="2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5"/>
    </row>
    <row r="819" spans="1:16" x14ac:dyDescent="0.25">
      <c r="A819" s="1"/>
      <c r="B819" s="1"/>
      <c r="C819" s="1"/>
      <c r="D819" s="2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5"/>
    </row>
    <row r="820" spans="1:16" x14ac:dyDescent="0.25">
      <c r="A820" s="1"/>
      <c r="B820" s="1"/>
      <c r="C820" s="1"/>
      <c r="D820" s="2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5"/>
    </row>
    <row r="821" spans="1:16" x14ac:dyDescent="0.25">
      <c r="A821" s="1"/>
      <c r="B821" s="1"/>
      <c r="C821" s="1"/>
      <c r="D821" s="2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5"/>
    </row>
    <row r="822" spans="1:16" x14ac:dyDescent="0.25">
      <c r="A822" s="1"/>
      <c r="B822" s="1"/>
      <c r="C822" s="1"/>
      <c r="D822" s="2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5"/>
    </row>
    <row r="823" spans="1:16" x14ac:dyDescent="0.25">
      <c r="A823" s="1"/>
      <c r="B823" s="1"/>
      <c r="C823" s="1"/>
      <c r="D823" s="2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5"/>
    </row>
    <row r="824" spans="1:16" x14ac:dyDescent="0.25">
      <c r="A824" s="1"/>
      <c r="B824" s="1"/>
      <c r="C824" s="1"/>
      <c r="D824" s="2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5"/>
    </row>
    <row r="825" spans="1:16" x14ac:dyDescent="0.25">
      <c r="A825" s="1"/>
      <c r="B825" s="1"/>
      <c r="C825" s="1"/>
      <c r="D825" s="2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5"/>
    </row>
    <row r="826" spans="1:16" x14ac:dyDescent="0.25">
      <c r="A826" s="1"/>
      <c r="B826" s="1"/>
      <c r="C826" s="1"/>
      <c r="D826" s="2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5"/>
    </row>
    <row r="827" spans="1:16" x14ac:dyDescent="0.25">
      <c r="A827" s="1"/>
      <c r="B827" s="1"/>
      <c r="C827" s="1"/>
      <c r="D827" s="2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5"/>
    </row>
    <row r="828" spans="1:16" x14ac:dyDescent="0.25">
      <c r="A828" s="1"/>
      <c r="B828" s="1"/>
      <c r="C828" s="1"/>
      <c r="D828" s="2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5"/>
    </row>
    <row r="829" spans="1:16" x14ac:dyDescent="0.25">
      <c r="A829" s="1"/>
      <c r="B829" s="1"/>
      <c r="C829" s="1"/>
      <c r="D829" s="2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5"/>
    </row>
    <row r="830" spans="1:16" x14ac:dyDescent="0.25">
      <c r="A830" s="1"/>
      <c r="B830" s="1"/>
      <c r="C830" s="1"/>
      <c r="D830" s="2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5"/>
    </row>
    <row r="831" spans="1:16" x14ac:dyDescent="0.25">
      <c r="A831" s="1"/>
      <c r="B831" s="1"/>
      <c r="C831" s="1"/>
      <c r="D831" s="2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5"/>
    </row>
    <row r="832" spans="1:16" x14ac:dyDescent="0.25">
      <c r="A832" s="1"/>
      <c r="B832" s="1"/>
      <c r="C832" s="1"/>
      <c r="D832" s="2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5"/>
    </row>
    <row r="833" spans="1:16" x14ac:dyDescent="0.25">
      <c r="A833" s="1"/>
      <c r="B833" s="1"/>
      <c r="C833" s="1"/>
      <c r="D833" s="2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5"/>
    </row>
    <row r="834" spans="1:16" x14ac:dyDescent="0.25">
      <c r="A834" s="1"/>
      <c r="B834" s="1"/>
      <c r="C834" s="1"/>
      <c r="D834" s="2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5"/>
    </row>
    <row r="835" spans="1:16" x14ac:dyDescent="0.25">
      <c r="A835" s="1"/>
      <c r="B835" s="1"/>
      <c r="C835" s="1"/>
      <c r="D835" s="2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5"/>
    </row>
    <row r="836" spans="1:16" x14ac:dyDescent="0.25">
      <c r="A836" s="1"/>
      <c r="B836" s="1"/>
      <c r="C836" s="1"/>
      <c r="D836" s="2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5"/>
    </row>
    <row r="837" spans="1:16" x14ac:dyDescent="0.25">
      <c r="A837" s="1"/>
      <c r="B837" s="1"/>
      <c r="C837" s="1"/>
      <c r="D837" s="2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5"/>
    </row>
    <row r="838" spans="1:16" x14ac:dyDescent="0.25">
      <c r="A838" s="1"/>
      <c r="B838" s="1"/>
      <c r="C838" s="1"/>
      <c r="D838" s="2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5"/>
    </row>
    <row r="839" spans="1:16" x14ac:dyDescent="0.25">
      <c r="A839" s="1"/>
      <c r="B839" s="1"/>
      <c r="C839" s="1"/>
      <c r="D839" s="2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5"/>
    </row>
    <row r="840" spans="1:16" x14ac:dyDescent="0.25">
      <c r="A840" s="1"/>
      <c r="B840" s="1"/>
      <c r="C840" s="1"/>
      <c r="D840" s="2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5"/>
    </row>
    <row r="841" spans="1:16" x14ac:dyDescent="0.25">
      <c r="A841" s="1"/>
      <c r="B841" s="1"/>
      <c r="C841" s="1"/>
      <c r="D841" s="2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5"/>
    </row>
    <row r="842" spans="1:16" x14ac:dyDescent="0.25">
      <c r="A842" s="1"/>
      <c r="B842" s="1"/>
      <c r="C842" s="1"/>
      <c r="D842" s="2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5"/>
    </row>
    <row r="843" spans="1:16" x14ac:dyDescent="0.25">
      <c r="A843" s="1"/>
      <c r="B843" s="1"/>
      <c r="C843" s="1"/>
      <c r="D843" s="2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5"/>
    </row>
    <row r="844" spans="1:16" x14ac:dyDescent="0.25">
      <c r="A844" s="1"/>
      <c r="B844" s="1"/>
      <c r="C844" s="1"/>
      <c r="D844" s="2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5"/>
    </row>
    <row r="845" spans="1:16" x14ac:dyDescent="0.25">
      <c r="A845" s="1"/>
      <c r="B845" s="1"/>
      <c r="C845" s="1"/>
      <c r="D845" s="2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5"/>
    </row>
    <row r="846" spans="1:16" x14ac:dyDescent="0.25">
      <c r="A846" s="1"/>
      <c r="B846" s="1"/>
      <c r="C846" s="1"/>
      <c r="D846" s="2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5"/>
    </row>
    <row r="847" spans="1:16" x14ac:dyDescent="0.25">
      <c r="A847" s="1"/>
      <c r="B847" s="1"/>
      <c r="C847" s="1"/>
      <c r="D847" s="2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5"/>
    </row>
    <row r="848" spans="1:16" x14ac:dyDescent="0.25">
      <c r="A848" s="1"/>
      <c r="B848" s="1"/>
      <c r="C848" s="1"/>
      <c r="D848" s="2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5"/>
    </row>
    <row r="849" spans="1:16" x14ac:dyDescent="0.25">
      <c r="A849" s="1"/>
      <c r="B849" s="1"/>
      <c r="C849" s="1"/>
      <c r="D849" s="2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5"/>
    </row>
    <row r="850" spans="1:16" x14ac:dyDescent="0.25">
      <c r="A850" s="1"/>
      <c r="B850" s="1"/>
      <c r="C850" s="1"/>
      <c r="D850" s="2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5"/>
    </row>
    <row r="851" spans="1:16" x14ac:dyDescent="0.25">
      <c r="A851" s="1"/>
      <c r="B851" s="1"/>
      <c r="C851" s="1"/>
      <c r="D851" s="2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5"/>
    </row>
    <row r="852" spans="1:16" x14ac:dyDescent="0.25">
      <c r="A852" s="1"/>
      <c r="B852" s="1"/>
      <c r="C852" s="1"/>
      <c r="D852" s="2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5"/>
    </row>
    <row r="853" spans="1:16" x14ac:dyDescent="0.25">
      <c r="A853" s="1"/>
      <c r="B853" s="1"/>
      <c r="C853" s="1"/>
      <c r="D853" s="2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5"/>
    </row>
    <row r="854" spans="1:16" x14ac:dyDescent="0.25">
      <c r="A854" s="1"/>
      <c r="B854" s="1"/>
      <c r="C854" s="1"/>
      <c r="D854" s="2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5"/>
    </row>
    <row r="855" spans="1:16" x14ac:dyDescent="0.25">
      <c r="A855" s="1"/>
      <c r="B855" s="1"/>
      <c r="C855" s="1"/>
      <c r="D855" s="2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5"/>
    </row>
    <row r="856" spans="1:16" x14ac:dyDescent="0.25">
      <c r="A856" s="1"/>
      <c r="B856" s="1"/>
      <c r="C856" s="1"/>
      <c r="D856" s="2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5"/>
    </row>
    <row r="857" spans="1:16" x14ac:dyDescent="0.25">
      <c r="A857" s="1"/>
      <c r="B857" s="1"/>
      <c r="C857" s="1"/>
      <c r="D857" s="2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5"/>
    </row>
    <row r="858" spans="1:16" x14ac:dyDescent="0.25">
      <c r="A858" s="1"/>
      <c r="B858" s="1"/>
      <c r="C858" s="1"/>
      <c r="D858" s="2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5"/>
    </row>
    <row r="859" spans="1:16" x14ac:dyDescent="0.25">
      <c r="A859" s="1"/>
      <c r="B859" s="1"/>
      <c r="C859" s="1"/>
      <c r="D859" s="2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5"/>
    </row>
    <row r="860" spans="1:16" x14ac:dyDescent="0.25">
      <c r="A860" s="1"/>
      <c r="B860" s="1"/>
      <c r="C860" s="1"/>
      <c r="D860" s="2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5"/>
    </row>
    <row r="861" spans="1:16" x14ac:dyDescent="0.25">
      <c r="A861" s="1"/>
      <c r="B861" s="1"/>
      <c r="C861" s="1"/>
      <c r="D861" s="2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5"/>
    </row>
    <row r="862" spans="1:16" x14ac:dyDescent="0.25">
      <c r="A862" s="1"/>
      <c r="B862" s="1"/>
      <c r="C862" s="1"/>
      <c r="D862" s="2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5"/>
    </row>
    <row r="863" spans="1:16" x14ac:dyDescent="0.25">
      <c r="A863" s="1"/>
      <c r="B863" s="1"/>
      <c r="C863" s="1"/>
      <c r="D863" s="2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5"/>
    </row>
    <row r="864" spans="1:16" x14ac:dyDescent="0.25">
      <c r="A864" s="1"/>
      <c r="B864" s="1"/>
      <c r="C864" s="1"/>
      <c r="D864" s="2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5"/>
    </row>
    <row r="865" spans="1:16" x14ac:dyDescent="0.25">
      <c r="A865" s="1"/>
      <c r="B865" s="1"/>
      <c r="C865" s="1"/>
      <c r="D865" s="2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5"/>
    </row>
    <row r="866" spans="1:16" x14ac:dyDescent="0.25">
      <c r="A866" s="1"/>
      <c r="B866" s="1"/>
      <c r="C866" s="1"/>
      <c r="D866" s="2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5"/>
    </row>
    <row r="867" spans="1:16" x14ac:dyDescent="0.25">
      <c r="A867" s="1"/>
      <c r="B867" s="1"/>
      <c r="C867" s="1"/>
      <c r="D867" s="2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5"/>
    </row>
    <row r="868" spans="1:16" x14ac:dyDescent="0.25">
      <c r="A868" s="1"/>
      <c r="B868" s="1"/>
      <c r="C868" s="1"/>
      <c r="D868" s="2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5"/>
    </row>
    <row r="869" spans="1:16" x14ac:dyDescent="0.25">
      <c r="A869" s="1"/>
      <c r="B869" s="1"/>
      <c r="C869" s="1"/>
      <c r="D869" s="2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5"/>
    </row>
    <row r="870" spans="1:16" x14ac:dyDescent="0.25">
      <c r="A870" s="1"/>
      <c r="B870" s="1"/>
      <c r="C870" s="1"/>
      <c r="D870" s="2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5"/>
    </row>
    <row r="871" spans="1:16" x14ac:dyDescent="0.25">
      <c r="A871" s="1"/>
      <c r="B871" s="1"/>
      <c r="C871" s="1"/>
      <c r="D871" s="2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5"/>
    </row>
    <row r="872" spans="1:16" x14ac:dyDescent="0.25">
      <c r="A872" s="1"/>
      <c r="B872" s="1"/>
      <c r="C872" s="1"/>
      <c r="D872" s="2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5"/>
    </row>
    <row r="873" spans="1:16" x14ac:dyDescent="0.25">
      <c r="A873" s="1"/>
      <c r="B873" s="1"/>
      <c r="C873" s="1"/>
      <c r="D873" s="2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5"/>
    </row>
    <row r="874" spans="1:16" x14ac:dyDescent="0.25">
      <c r="A874" s="1"/>
      <c r="B874" s="1"/>
      <c r="C874" s="1"/>
      <c r="D874" s="2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5"/>
    </row>
    <row r="875" spans="1:16" x14ac:dyDescent="0.25">
      <c r="A875" s="1"/>
      <c r="B875" s="1"/>
      <c r="C875" s="1"/>
      <c r="D875" s="2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5"/>
    </row>
    <row r="876" spans="1:16" x14ac:dyDescent="0.25">
      <c r="A876" s="1"/>
      <c r="B876" s="1"/>
      <c r="C876" s="1"/>
      <c r="D876" s="2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5"/>
    </row>
    <row r="877" spans="1:16" x14ac:dyDescent="0.25">
      <c r="A877" s="1"/>
      <c r="B877" s="1"/>
      <c r="C877" s="1"/>
      <c r="D877" s="2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5"/>
    </row>
    <row r="878" spans="1:16" x14ac:dyDescent="0.25">
      <c r="A878" s="1"/>
      <c r="B878" s="1"/>
      <c r="C878" s="1"/>
      <c r="D878" s="2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5"/>
    </row>
    <row r="879" spans="1:16" x14ac:dyDescent="0.25">
      <c r="A879" s="1"/>
      <c r="B879" s="1"/>
      <c r="C879" s="1"/>
      <c r="D879" s="2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5"/>
    </row>
    <row r="880" spans="1:16" x14ac:dyDescent="0.25">
      <c r="A880" s="1"/>
      <c r="B880" s="1"/>
      <c r="C880" s="1"/>
      <c r="D880" s="2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5"/>
    </row>
    <row r="881" spans="1:16" x14ac:dyDescent="0.25">
      <c r="A881" s="1"/>
      <c r="B881" s="1"/>
      <c r="C881" s="1"/>
      <c r="D881" s="2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5"/>
    </row>
    <row r="882" spans="1:16" x14ac:dyDescent="0.25">
      <c r="A882" s="1"/>
      <c r="B882" s="1"/>
      <c r="C882" s="1"/>
      <c r="D882" s="2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5"/>
    </row>
    <row r="883" spans="1:16" x14ac:dyDescent="0.25">
      <c r="A883" s="1"/>
      <c r="B883" s="1"/>
      <c r="C883" s="1"/>
      <c r="D883" s="2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5"/>
    </row>
    <row r="884" spans="1:16" x14ac:dyDescent="0.25">
      <c r="A884" s="1"/>
      <c r="B884" s="1"/>
      <c r="C884" s="1"/>
      <c r="D884" s="2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5"/>
    </row>
    <row r="885" spans="1:16" x14ac:dyDescent="0.25">
      <c r="A885" s="1"/>
      <c r="B885" s="1"/>
      <c r="C885" s="1"/>
      <c r="D885" s="2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5"/>
    </row>
    <row r="886" spans="1:16" x14ac:dyDescent="0.25">
      <c r="A886" s="1"/>
      <c r="B886" s="1"/>
      <c r="C886" s="1"/>
      <c r="D886" s="2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5"/>
    </row>
    <row r="887" spans="1:16" x14ac:dyDescent="0.25">
      <c r="A887" s="1"/>
      <c r="B887" s="1"/>
      <c r="C887" s="1"/>
      <c r="D887" s="2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5"/>
    </row>
    <row r="888" spans="1:16" x14ac:dyDescent="0.25">
      <c r="A888" s="1"/>
      <c r="B888" s="1"/>
      <c r="C888" s="1"/>
      <c r="D888" s="2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5"/>
    </row>
    <row r="889" spans="1:16" x14ac:dyDescent="0.25">
      <c r="A889" s="1"/>
      <c r="B889" s="1"/>
      <c r="C889" s="1"/>
      <c r="D889" s="2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5"/>
    </row>
    <row r="890" spans="1:16" x14ac:dyDescent="0.25">
      <c r="A890" s="1"/>
      <c r="B890" s="1"/>
      <c r="C890" s="1"/>
      <c r="D890" s="2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5"/>
    </row>
    <row r="891" spans="1:16" x14ac:dyDescent="0.25">
      <c r="A891" s="1"/>
      <c r="B891" s="1"/>
      <c r="C891" s="1"/>
      <c r="D891" s="2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5"/>
    </row>
    <row r="892" spans="1:16" x14ac:dyDescent="0.25">
      <c r="A892" s="1"/>
      <c r="B892" s="1"/>
      <c r="C892" s="1"/>
      <c r="D892" s="2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5"/>
    </row>
    <row r="893" spans="1:16" x14ac:dyDescent="0.25">
      <c r="A893" s="1"/>
      <c r="B893" s="1"/>
      <c r="C893" s="1"/>
      <c r="D893" s="2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5"/>
    </row>
    <row r="894" spans="1:16" x14ac:dyDescent="0.25">
      <c r="A894" s="1"/>
      <c r="B894" s="1"/>
      <c r="C894" s="1"/>
      <c r="D894" s="2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5"/>
    </row>
    <row r="895" spans="1:16" x14ac:dyDescent="0.25">
      <c r="A895" s="1"/>
      <c r="B895" s="1"/>
      <c r="C895" s="1"/>
      <c r="D895" s="2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5"/>
    </row>
    <row r="896" spans="1:16" x14ac:dyDescent="0.25">
      <c r="A896" s="1"/>
      <c r="B896" s="1"/>
      <c r="C896" s="1"/>
      <c r="D896" s="2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5"/>
    </row>
    <row r="897" spans="1:16" x14ac:dyDescent="0.25">
      <c r="A897" s="1"/>
      <c r="B897" s="1"/>
      <c r="C897" s="1"/>
      <c r="D897" s="2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5"/>
    </row>
    <row r="898" spans="1:16" x14ac:dyDescent="0.25">
      <c r="A898" s="1"/>
      <c r="B898" s="1"/>
      <c r="C898" s="1"/>
      <c r="D898" s="2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5"/>
    </row>
    <row r="899" spans="1:16" x14ac:dyDescent="0.25">
      <c r="A899" s="1"/>
      <c r="B899" s="1"/>
      <c r="C899" s="1"/>
      <c r="D899" s="2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5"/>
    </row>
    <row r="900" spans="1:16" x14ac:dyDescent="0.25">
      <c r="A900" s="1"/>
      <c r="B900" s="1"/>
      <c r="C900" s="1"/>
      <c r="D900" s="2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5"/>
    </row>
    <row r="901" spans="1:16" x14ac:dyDescent="0.25">
      <c r="A901" s="1"/>
      <c r="B901" s="1"/>
      <c r="C901" s="1"/>
      <c r="D901" s="2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5"/>
    </row>
    <row r="902" spans="1:16" x14ac:dyDescent="0.25">
      <c r="A902" s="1"/>
      <c r="B902" s="1"/>
      <c r="C902" s="1"/>
      <c r="D902" s="2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5"/>
    </row>
    <row r="903" spans="1:16" x14ac:dyDescent="0.25">
      <c r="A903" s="1"/>
      <c r="B903" s="1"/>
      <c r="C903" s="1"/>
      <c r="D903" s="2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5"/>
    </row>
    <row r="904" spans="1:16" x14ac:dyDescent="0.25">
      <c r="A904" s="1"/>
      <c r="B904" s="1"/>
      <c r="C904" s="1"/>
      <c r="D904" s="2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5"/>
    </row>
    <row r="905" spans="1:16" x14ac:dyDescent="0.25">
      <c r="A905" s="1"/>
      <c r="B905" s="1"/>
      <c r="C905" s="1"/>
      <c r="D905" s="2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5"/>
    </row>
    <row r="906" spans="1:16" x14ac:dyDescent="0.25">
      <c r="A906" s="1"/>
      <c r="B906" s="1"/>
      <c r="C906" s="1"/>
      <c r="D906" s="2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5"/>
    </row>
    <row r="907" spans="1:16" x14ac:dyDescent="0.25">
      <c r="A907" s="1"/>
      <c r="B907" s="1"/>
      <c r="C907" s="1"/>
      <c r="D907" s="2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5"/>
    </row>
    <row r="908" spans="1:16" x14ac:dyDescent="0.25">
      <c r="A908" s="1"/>
      <c r="B908" s="1"/>
      <c r="C908" s="1"/>
      <c r="D908" s="2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5"/>
    </row>
    <row r="909" spans="1:16" x14ac:dyDescent="0.25">
      <c r="A909" s="1"/>
      <c r="B909" s="1"/>
      <c r="C909" s="1"/>
      <c r="D909" s="2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5"/>
    </row>
    <row r="910" spans="1:16" x14ac:dyDescent="0.25">
      <c r="A910" s="1"/>
      <c r="B910" s="1"/>
      <c r="C910" s="1"/>
      <c r="D910" s="2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5"/>
    </row>
    <row r="911" spans="1:16" x14ac:dyDescent="0.25">
      <c r="A911" s="1"/>
      <c r="B911" s="1"/>
      <c r="C911" s="1"/>
      <c r="D911" s="2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5"/>
    </row>
    <row r="912" spans="1:16" x14ac:dyDescent="0.25">
      <c r="A912" s="1"/>
      <c r="B912" s="1"/>
      <c r="C912" s="1"/>
      <c r="D912" s="2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5"/>
    </row>
    <row r="913" spans="1:16" x14ac:dyDescent="0.25">
      <c r="A913" s="1"/>
      <c r="B913" s="1"/>
      <c r="C913" s="1"/>
      <c r="D913" s="2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5"/>
    </row>
    <row r="914" spans="1:16" x14ac:dyDescent="0.25">
      <c r="A914" s="1"/>
      <c r="B914" s="1"/>
      <c r="C914" s="1"/>
      <c r="D914" s="2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5"/>
    </row>
    <row r="915" spans="1:16" x14ac:dyDescent="0.25">
      <c r="A915" s="1"/>
      <c r="B915" s="1"/>
      <c r="C915" s="1"/>
      <c r="D915" s="2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5"/>
    </row>
    <row r="916" spans="1:16" x14ac:dyDescent="0.25">
      <c r="A916" s="1"/>
      <c r="B916" s="1"/>
      <c r="C916" s="1"/>
      <c r="D916" s="2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5"/>
    </row>
    <row r="917" spans="1:16" x14ac:dyDescent="0.25">
      <c r="A917" s="1"/>
      <c r="B917" s="1"/>
      <c r="C917" s="1"/>
      <c r="D917" s="2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5"/>
    </row>
    <row r="918" spans="1:16" x14ac:dyDescent="0.25">
      <c r="A918" s="1"/>
      <c r="B918" s="1"/>
      <c r="C918" s="1"/>
      <c r="D918" s="2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5"/>
    </row>
    <row r="919" spans="1:16" x14ac:dyDescent="0.25">
      <c r="A919" s="1"/>
      <c r="B919" s="1"/>
      <c r="C919" s="1"/>
      <c r="D919" s="2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5"/>
    </row>
    <row r="920" spans="1:16" x14ac:dyDescent="0.25">
      <c r="A920" s="1"/>
      <c r="B920" s="1"/>
      <c r="C920" s="1"/>
      <c r="D920" s="2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5"/>
    </row>
    <row r="921" spans="1:16" x14ac:dyDescent="0.25">
      <c r="A921" s="1"/>
      <c r="B921" s="1"/>
      <c r="C921" s="1"/>
      <c r="D921" s="2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5"/>
    </row>
    <row r="922" spans="1:16" x14ac:dyDescent="0.25">
      <c r="A922" s="1"/>
      <c r="B922" s="1"/>
      <c r="C922" s="1"/>
      <c r="D922" s="2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5"/>
    </row>
    <row r="923" spans="1:16" x14ac:dyDescent="0.25">
      <c r="A923" s="1"/>
      <c r="B923" s="1"/>
      <c r="C923" s="1"/>
      <c r="D923" s="2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5"/>
    </row>
    <row r="924" spans="1:16" x14ac:dyDescent="0.25">
      <c r="A924" s="1"/>
      <c r="B924" s="1"/>
      <c r="C924" s="1"/>
      <c r="D924" s="2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5"/>
    </row>
    <row r="925" spans="1:16" x14ac:dyDescent="0.25">
      <c r="A925" s="1"/>
      <c r="B925" s="1"/>
      <c r="C925" s="1"/>
      <c r="D925" s="2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5"/>
    </row>
    <row r="926" spans="1:16" x14ac:dyDescent="0.25">
      <c r="A926" s="1"/>
      <c r="B926" s="1"/>
      <c r="C926" s="1"/>
      <c r="D926" s="2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5"/>
    </row>
    <row r="927" spans="1:16" x14ac:dyDescent="0.25">
      <c r="A927" s="1"/>
      <c r="B927" s="1"/>
      <c r="C927" s="1"/>
      <c r="D927" s="2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5"/>
    </row>
    <row r="928" spans="1:16" x14ac:dyDescent="0.25">
      <c r="A928" s="1"/>
      <c r="B928" s="1"/>
      <c r="C928" s="1"/>
      <c r="D928" s="2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5"/>
    </row>
    <row r="929" spans="1:16" x14ac:dyDescent="0.25">
      <c r="A929" s="1"/>
      <c r="B929" s="1"/>
      <c r="C929" s="1"/>
      <c r="D929" s="2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5"/>
    </row>
    <row r="930" spans="1:16" x14ac:dyDescent="0.25">
      <c r="A930" s="1"/>
      <c r="B930" s="1"/>
      <c r="C930" s="1"/>
      <c r="D930" s="2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5"/>
    </row>
    <row r="931" spans="1:16" x14ac:dyDescent="0.25">
      <c r="A931" s="1"/>
      <c r="B931" s="1"/>
      <c r="C931" s="1"/>
      <c r="D931" s="2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5"/>
    </row>
    <row r="932" spans="1:16" x14ac:dyDescent="0.25">
      <c r="A932" s="1"/>
      <c r="B932" s="1"/>
      <c r="C932" s="1"/>
      <c r="D932" s="2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5"/>
    </row>
    <row r="933" spans="1:16" x14ac:dyDescent="0.25">
      <c r="A933" s="1"/>
      <c r="B933" s="1"/>
      <c r="C933" s="1"/>
      <c r="D933" s="2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5"/>
    </row>
    <row r="934" spans="1:16" x14ac:dyDescent="0.25">
      <c r="A934" s="1"/>
      <c r="B934" s="1"/>
      <c r="C934" s="1"/>
      <c r="D934" s="2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5"/>
    </row>
    <row r="935" spans="1:16" x14ac:dyDescent="0.25">
      <c r="A935" s="1"/>
      <c r="B935" s="1"/>
      <c r="C935" s="1"/>
      <c r="D935" s="2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5"/>
    </row>
    <row r="936" spans="1:16" x14ac:dyDescent="0.25">
      <c r="A936" s="1"/>
      <c r="B936" s="1"/>
      <c r="C936" s="1"/>
      <c r="D936" s="2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5"/>
    </row>
    <row r="937" spans="1:16" x14ac:dyDescent="0.25">
      <c r="A937" s="1"/>
      <c r="B937" s="1"/>
      <c r="C937" s="1"/>
      <c r="D937" s="2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5"/>
    </row>
    <row r="938" spans="1:16" x14ac:dyDescent="0.25">
      <c r="A938" s="1"/>
      <c r="B938" s="1"/>
      <c r="C938" s="1"/>
      <c r="D938" s="2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5"/>
    </row>
    <row r="939" spans="1:16" x14ac:dyDescent="0.25">
      <c r="A939" s="1"/>
      <c r="B939" s="1"/>
      <c r="C939" s="1"/>
      <c r="D939" s="2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5"/>
    </row>
    <row r="940" spans="1:16" x14ac:dyDescent="0.25">
      <c r="A940" s="1"/>
      <c r="B940" s="1"/>
      <c r="C940" s="1"/>
      <c r="D940" s="2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5"/>
    </row>
    <row r="941" spans="1:16" x14ac:dyDescent="0.25">
      <c r="A941" s="1"/>
      <c r="B941" s="1"/>
      <c r="C941" s="1"/>
      <c r="D941" s="2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5"/>
    </row>
    <row r="942" spans="1:16" x14ac:dyDescent="0.25">
      <c r="A942" s="1"/>
      <c r="B942" s="1"/>
      <c r="C942" s="1"/>
      <c r="D942" s="2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5"/>
    </row>
    <row r="943" spans="1:16" x14ac:dyDescent="0.25">
      <c r="A943" s="1"/>
      <c r="B943" s="1"/>
      <c r="C943" s="1"/>
      <c r="D943" s="2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5"/>
    </row>
    <row r="944" spans="1:16" x14ac:dyDescent="0.25">
      <c r="A944" s="1"/>
      <c r="B944" s="1"/>
      <c r="C944" s="1"/>
      <c r="D944" s="2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5"/>
    </row>
    <row r="945" spans="1:16" x14ac:dyDescent="0.25">
      <c r="A945" s="1"/>
      <c r="B945" s="1"/>
      <c r="C945" s="1"/>
      <c r="D945" s="2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5"/>
    </row>
    <row r="946" spans="1:16" x14ac:dyDescent="0.25">
      <c r="A946" s="1"/>
      <c r="B946" s="1"/>
      <c r="C946" s="1"/>
      <c r="D946" s="2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5"/>
    </row>
    <row r="947" spans="1:16" x14ac:dyDescent="0.25">
      <c r="A947" s="1"/>
      <c r="B947" s="1"/>
      <c r="C947" s="1"/>
      <c r="D947" s="2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5"/>
    </row>
    <row r="948" spans="1:16" x14ac:dyDescent="0.25">
      <c r="A948" s="1"/>
      <c r="B948" s="1"/>
      <c r="C948" s="1"/>
      <c r="D948" s="2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5"/>
    </row>
    <row r="949" spans="1:16" x14ac:dyDescent="0.25">
      <c r="A949" s="1"/>
      <c r="B949" s="1"/>
      <c r="C949" s="1"/>
      <c r="D949" s="2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5"/>
    </row>
    <row r="950" spans="1:16" x14ac:dyDescent="0.25">
      <c r="A950" s="1"/>
      <c r="B950" s="1"/>
      <c r="C950" s="1"/>
      <c r="D950" s="2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5"/>
    </row>
    <row r="951" spans="1:16" x14ac:dyDescent="0.25">
      <c r="A951" s="1"/>
      <c r="B951" s="1"/>
      <c r="C951" s="1"/>
      <c r="D951" s="2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5"/>
    </row>
    <row r="952" spans="1:16" x14ac:dyDescent="0.25">
      <c r="A952" s="1"/>
      <c r="B952" s="1"/>
      <c r="C952" s="1"/>
      <c r="D952" s="2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5"/>
    </row>
    <row r="953" spans="1:16" x14ac:dyDescent="0.25">
      <c r="A953" s="1"/>
      <c r="B953" s="1"/>
      <c r="C953" s="1"/>
      <c r="D953" s="2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5"/>
    </row>
    <row r="954" spans="1:16" x14ac:dyDescent="0.25">
      <c r="A954" s="1"/>
      <c r="B954" s="1"/>
      <c r="C954" s="1"/>
      <c r="D954" s="2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5"/>
    </row>
    <row r="955" spans="1:16" x14ac:dyDescent="0.25">
      <c r="A955" s="1"/>
      <c r="B955" s="1"/>
      <c r="C955" s="1"/>
      <c r="D955" s="2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5"/>
    </row>
    <row r="956" spans="1:16" x14ac:dyDescent="0.25">
      <c r="A956" s="1"/>
      <c r="B956" s="1"/>
      <c r="C956" s="1"/>
      <c r="D956" s="2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5"/>
    </row>
    <row r="957" spans="1:16" x14ac:dyDescent="0.25">
      <c r="A957" s="1"/>
      <c r="B957" s="1"/>
      <c r="C957" s="1"/>
      <c r="D957" s="2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5"/>
    </row>
    <row r="958" spans="1:16" x14ac:dyDescent="0.25">
      <c r="A958" s="1"/>
      <c r="B958" s="1"/>
      <c r="C958" s="1"/>
      <c r="D958" s="2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5"/>
    </row>
    <row r="959" spans="1:16" x14ac:dyDescent="0.25">
      <c r="A959" s="1"/>
      <c r="B959" s="1"/>
      <c r="C959" s="1"/>
      <c r="D959" s="2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5"/>
    </row>
    <row r="960" spans="1:16" x14ac:dyDescent="0.25">
      <c r="A960" s="1"/>
      <c r="B960" s="1"/>
      <c r="C960" s="1"/>
      <c r="D960" s="2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5"/>
    </row>
    <row r="961" spans="1:16" x14ac:dyDescent="0.25">
      <c r="A961" s="1"/>
      <c r="B961" s="1"/>
      <c r="C961" s="1"/>
      <c r="D961" s="2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5"/>
    </row>
    <row r="962" spans="1:16" x14ac:dyDescent="0.25">
      <c r="A962" s="1"/>
      <c r="B962" s="1"/>
      <c r="C962" s="1"/>
      <c r="D962" s="2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5"/>
    </row>
    <row r="963" spans="1:16" x14ac:dyDescent="0.25">
      <c r="A963" s="1"/>
      <c r="B963" s="1"/>
      <c r="C963" s="1"/>
      <c r="D963" s="2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5"/>
    </row>
    <row r="964" spans="1:16" x14ac:dyDescent="0.25">
      <c r="A964" s="1"/>
      <c r="B964" s="1"/>
      <c r="C964" s="1"/>
      <c r="D964" s="2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5"/>
    </row>
    <row r="965" spans="1:16" x14ac:dyDescent="0.25">
      <c r="A965" s="1"/>
      <c r="B965" s="1"/>
      <c r="C965" s="1"/>
      <c r="D965" s="2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5"/>
    </row>
    <row r="966" spans="1:16" x14ac:dyDescent="0.25">
      <c r="A966" s="1"/>
      <c r="B966" s="1"/>
      <c r="C966" s="1"/>
      <c r="D966" s="2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5"/>
    </row>
    <row r="967" spans="1:16" x14ac:dyDescent="0.25">
      <c r="A967" s="1"/>
      <c r="B967" s="1"/>
      <c r="C967" s="1"/>
      <c r="D967" s="2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5"/>
    </row>
    <row r="968" spans="1:16" x14ac:dyDescent="0.25">
      <c r="A968" s="1"/>
      <c r="B968" s="1"/>
      <c r="C968" s="1"/>
      <c r="D968" s="2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5"/>
    </row>
    <row r="969" spans="1:16" x14ac:dyDescent="0.25">
      <c r="A969" s="1"/>
      <c r="B969" s="1"/>
      <c r="C969" s="1"/>
      <c r="D969" s="2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5"/>
    </row>
    <row r="970" spans="1:16" x14ac:dyDescent="0.25">
      <c r="A970" s="1"/>
      <c r="B970" s="1"/>
      <c r="C970" s="1"/>
      <c r="D970" s="2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5"/>
    </row>
    <row r="971" spans="1:16" x14ac:dyDescent="0.25">
      <c r="A971" s="1"/>
      <c r="B971" s="1"/>
      <c r="C971" s="1"/>
      <c r="D971" s="2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5"/>
    </row>
    <row r="972" spans="1:16" x14ac:dyDescent="0.25">
      <c r="A972" s="1"/>
      <c r="B972" s="1"/>
      <c r="C972" s="1"/>
      <c r="D972" s="2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5"/>
    </row>
    <row r="973" spans="1:16" x14ac:dyDescent="0.25">
      <c r="A973" s="1"/>
      <c r="B973" s="1"/>
      <c r="C973" s="1"/>
      <c r="D973" s="2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5"/>
    </row>
    <row r="974" spans="1:16" x14ac:dyDescent="0.25">
      <c r="A974" s="1"/>
      <c r="B974" s="1"/>
      <c r="C974" s="1"/>
      <c r="D974" s="2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5"/>
    </row>
    <row r="975" spans="1:16" x14ac:dyDescent="0.25">
      <c r="A975" s="1"/>
      <c r="B975" s="1"/>
      <c r="C975" s="1"/>
      <c r="D975" s="2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5"/>
    </row>
    <row r="976" spans="1:16" x14ac:dyDescent="0.25">
      <c r="A976" s="1"/>
      <c r="B976" s="1"/>
      <c r="C976" s="1"/>
      <c r="D976" s="2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5"/>
    </row>
    <row r="977" spans="1:16" x14ac:dyDescent="0.25">
      <c r="A977" s="1"/>
      <c r="B977" s="1"/>
      <c r="C977" s="1"/>
      <c r="D977" s="2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5"/>
    </row>
    <row r="978" spans="1:16" x14ac:dyDescent="0.25">
      <c r="A978" s="1"/>
      <c r="B978" s="1"/>
      <c r="C978" s="1"/>
      <c r="D978" s="2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5"/>
    </row>
    <row r="979" spans="1:16" x14ac:dyDescent="0.25">
      <c r="A979" s="1"/>
      <c r="B979" s="1"/>
      <c r="C979" s="1"/>
      <c r="D979" s="2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5"/>
    </row>
    <row r="980" spans="1:16" x14ac:dyDescent="0.25">
      <c r="A980" s="1"/>
      <c r="B980" s="1"/>
      <c r="C980" s="1"/>
      <c r="D980" s="2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5"/>
    </row>
    <row r="981" spans="1:16" x14ac:dyDescent="0.25">
      <c r="A981" s="1"/>
      <c r="B981" s="1"/>
      <c r="C981" s="1"/>
      <c r="D981" s="2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5"/>
    </row>
    <row r="982" spans="1:16" x14ac:dyDescent="0.25">
      <c r="A982" s="1"/>
      <c r="B982" s="1"/>
      <c r="C982" s="1"/>
      <c r="D982" s="2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5"/>
    </row>
    <row r="983" spans="1:16" x14ac:dyDescent="0.25">
      <c r="A983" s="1"/>
      <c r="B983" s="1"/>
      <c r="C983" s="1"/>
      <c r="D983" s="2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5"/>
    </row>
    <row r="984" spans="1:16" x14ac:dyDescent="0.25">
      <c r="A984" s="1"/>
      <c r="B984" s="1"/>
      <c r="C984" s="1"/>
      <c r="D984" s="2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5"/>
    </row>
    <row r="985" spans="1:16" x14ac:dyDescent="0.25">
      <c r="A985" s="1"/>
      <c r="B985" s="1"/>
      <c r="C985" s="1"/>
      <c r="D985" s="2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5"/>
    </row>
    <row r="986" spans="1:16" x14ac:dyDescent="0.25">
      <c r="A986" s="1"/>
      <c r="B986" s="1"/>
      <c r="C986" s="1"/>
      <c r="D986" s="2"/>
      <c r="E986" s="3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5"/>
    </row>
    <row r="987" spans="1:16" x14ac:dyDescent="0.25">
      <c r="A987" s="1"/>
      <c r="B987" s="1"/>
      <c r="C987" s="1"/>
      <c r="D987" s="2"/>
      <c r="E987" s="3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5"/>
    </row>
    <row r="988" spans="1:16" x14ac:dyDescent="0.25">
      <c r="A988" s="1"/>
      <c r="B988" s="1"/>
      <c r="C988" s="1"/>
      <c r="D988" s="2"/>
      <c r="E988" s="3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5"/>
    </row>
    <row r="989" spans="1:16" x14ac:dyDescent="0.25">
      <c r="A989" s="1"/>
      <c r="B989" s="1"/>
      <c r="C989" s="1"/>
      <c r="D989" s="2"/>
      <c r="E989" s="3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5"/>
    </row>
    <row r="990" spans="1:16" x14ac:dyDescent="0.25">
      <c r="A990" s="1"/>
      <c r="B990" s="1"/>
      <c r="C990" s="1"/>
      <c r="D990" s="2"/>
      <c r="E990" s="3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5"/>
    </row>
    <row r="991" spans="1:16" x14ac:dyDescent="0.25">
      <c r="A991" s="1"/>
      <c r="B991" s="1"/>
      <c r="C991" s="1"/>
      <c r="D991" s="2"/>
      <c r="E991" s="3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5"/>
    </row>
    <row r="992" spans="1:16" x14ac:dyDescent="0.25">
      <c r="A992" s="1"/>
      <c r="B992" s="1"/>
      <c r="C992" s="1"/>
      <c r="D992" s="2"/>
      <c r="E992" s="3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5"/>
    </row>
    <row r="993" spans="1:16" x14ac:dyDescent="0.25">
      <c r="A993" s="1"/>
      <c r="B993" s="1"/>
      <c r="C993" s="1"/>
      <c r="D993" s="2"/>
      <c r="E993" s="3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5"/>
    </row>
    <row r="994" spans="1:16" x14ac:dyDescent="0.25">
      <c r="A994" s="1"/>
      <c r="B994" s="1"/>
      <c r="C994" s="1"/>
      <c r="D994" s="2"/>
      <c r="E994" s="3"/>
      <c r="F994" s="3"/>
      <c r="G994" s="4"/>
      <c r="H994" s="4"/>
      <c r="I994" s="4"/>
      <c r="J994" s="4"/>
      <c r="K994" s="4"/>
      <c r="L994" s="4"/>
      <c r="M994" s="4"/>
      <c r="N994" s="4"/>
      <c r="O994" s="4"/>
      <c r="P994" s="5"/>
    </row>
    <row r="995" spans="1:16" x14ac:dyDescent="0.25">
      <c r="A995" s="1"/>
      <c r="B995" s="1"/>
      <c r="C995" s="1"/>
      <c r="D995" s="2"/>
      <c r="E995" s="3"/>
      <c r="F995" s="3"/>
      <c r="G995" s="4"/>
      <c r="H995" s="4"/>
      <c r="I995" s="4"/>
      <c r="J995" s="4"/>
      <c r="K995" s="4"/>
      <c r="L995" s="4"/>
      <c r="M995" s="4"/>
      <c r="N995" s="4"/>
      <c r="O995" s="4"/>
      <c r="P995" s="5"/>
    </row>
    <row r="996" spans="1:16" x14ac:dyDescent="0.25">
      <c r="A996" s="1"/>
      <c r="B996" s="1"/>
      <c r="C996" s="1"/>
      <c r="D996" s="2"/>
      <c r="E996" s="3"/>
      <c r="F996" s="3"/>
      <c r="G996" s="4"/>
      <c r="H996" s="4"/>
      <c r="I996" s="4"/>
      <c r="J996" s="4"/>
      <c r="K996" s="4"/>
      <c r="L996" s="4"/>
      <c r="M996" s="4"/>
      <c r="N996" s="4"/>
      <c r="O996" s="4"/>
      <c r="P996" s="5"/>
    </row>
    <row r="997" spans="1:16" x14ac:dyDescent="0.25">
      <c r="A997" s="1"/>
      <c r="B997" s="1"/>
      <c r="C997" s="1"/>
      <c r="D997" s="2"/>
      <c r="E997" s="3"/>
      <c r="F997" s="3"/>
      <c r="G997" s="4"/>
      <c r="H997" s="4"/>
      <c r="I997" s="4"/>
      <c r="J997" s="4"/>
      <c r="K997" s="4"/>
      <c r="L997" s="4"/>
      <c r="M997" s="4"/>
      <c r="N997" s="4"/>
      <c r="O997" s="4"/>
      <c r="P997" s="5"/>
    </row>
    <row r="998" spans="1:16" x14ac:dyDescent="0.25">
      <c r="A998" s="1"/>
      <c r="B998" s="1"/>
      <c r="C998" s="1"/>
      <c r="D998" s="2"/>
      <c r="E998" s="3"/>
      <c r="F998" s="3"/>
      <c r="G998" s="4"/>
      <c r="H998" s="4"/>
      <c r="I998" s="4"/>
      <c r="J998" s="4"/>
      <c r="K998" s="4"/>
      <c r="L998" s="4"/>
      <c r="M998" s="4"/>
      <c r="N998" s="4"/>
      <c r="O998" s="4"/>
      <c r="P998" s="5"/>
    </row>
    <row r="999" spans="1:16" x14ac:dyDescent="0.25">
      <c r="A999" s="1"/>
      <c r="B999" s="1"/>
      <c r="C999" s="1"/>
      <c r="D999" s="2"/>
      <c r="E999" s="3"/>
      <c r="F999" s="3"/>
      <c r="G999" s="4"/>
      <c r="H999" s="4"/>
      <c r="I999" s="4"/>
      <c r="J999" s="4"/>
      <c r="K999" s="4"/>
      <c r="L999" s="4"/>
      <c r="M999" s="4"/>
      <c r="N999" s="4"/>
      <c r="O999" s="4"/>
      <c r="P999" s="5"/>
    </row>
    <row r="1000" spans="1:16" x14ac:dyDescent="0.25">
      <c r="A1000" s="1"/>
      <c r="B1000" s="1"/>
      <c r="C1000" s="1"/>
      <c r="D1000" s="2"/>
      <c r="E1000" s="3"/>
      <c r="F1000" s="3"/>
      <c r="G1000" s="4"/>
      <c r="H1000" s="4"/>
      <c r="I1000" s="4"/>
      <c r="J1000" s="4"/>
      <c r="K1000" s="4"/>
      <c r="L1000" s="4"/>
      <c r="M1000" s="4"/>
      <c r="N1000" s="4"/>
      <c r="O1000" s="4"/>
      <c r="P1000" s="5"/>
    </row>
    <row r="1001" spans="1:16" x14ac:dyDescent="0.25">
      <c r="A1001" s="1"/>
      <c r="B1001" s="1"/>
      <c r="C1001" s="1"/>
      <c r="D1001" s="2"/>
      <c r="E1001" s="3"/>
      <c r="F1001" s="3"/>
      <c r="G1001" s="4"/>
      <c r="H1001" s="4"/>
      <c r="I1001" s="4"/>
      <c r="J1001" s="4"/>
      <c r="K1001" s="4"/>
      <c r="L1001" s="4"/>
      <c r="M1001" s="4"/>
      <c r="N1001" s="4"/>
      <c r="O1001" s="4"/>
      <c r="P1001" s="5"/>
    </row>
    <row r="1002" spans="1:16" x14ac:dyDescent="0.25">
      <c r="A1002" s="1"/>
      <c r="B1002" s="1"/>
      <c r="C1002" s="1"/>
      <c r="D1002" s="2"/>
      <c r="E1002" s="3"/>
      <c r="F1002" s="3"/>
      <c r="G1002" s="4"/>
      <c r="H1002" s="4"/>
      <c r="I1002" s="4"/>
      <c r="J1002" s="4"/>
      <c r="K1002" s="4"/>
      <c r="L1002" s="4"/>
      <c r="M1002" s="4"/>
      <c r="N1002" s="4"/>
      <c r="O1002" s="4"/>
      <c r="P1002" s="5"/>
    </row>
    <row r="1003" spans="1:16" x14ac:dyDescent="0.25">
      <c r="A1003" s="1"/>
      <c r="B1003" s="1"/>
      <c r="C1003" s="1"/>
      <c r="D1003" s="2"/>
      <c r="E1003" s="3"/>
      <c r="F1003" s="3"/>
      <c r="G1003" s="4"/>
      <c r="H1003" s="4"/>
      <c r="I1003" s="4"/>
      <c r="J1003" s="4"/>
      <c r="K1003" s="4"/>
      <c r="L1003" s="4"/>
      <c r="M1003" s="4"/>
      <c r="N1003" s="4"/>
      <c r="O1003" s="4"/>
      <c r="P1003" s="5"/>
    </row>
    <row r="1004" spans="1:16" x14ac:dyDescent="0.25">
      <c r="A1004" s="1"/>
      <c r="B1004" s="1"/>
      <c r="C1004" s="1"/>
      <c r="D1004" s="2"/>
      <c r="E1004" s="3"/>
      <c r="F1004" s="3"/>
      <c r="G1004" s="4"/>
      <c r="H1004" s="4"/>
      <c r="I1004" s="4"/>
      <c r="J1004" s="4"/>
      <c r="K1004" s="4"/>
      <c r="L1004" s="4"/>
      <c r="M1004" s="4"/>
      <c r="N1004" s="4"/>
      <c r="O1004" s="4"/>
      <c r="P1004" s="5"/>
    </row>
    <row r="1005" spans="1:16" x14ac:dyDescent="0.25">
      <c r="A1005" s="1"/>
      <c r="B1005" s="1"/>
      <c r="C1005" s="1"/>
      <c r="D1005" s="2"/>
      <c r="E1005" s="3"/>
      <c r="F1005" s="3"/>
      <c r="G1005" s="4"/>
      <c r="H1005" s="4"/>
      <c r="I1005" s="4"/>
      <c r="J1005" s="4"/>
      <c r="K1005" s="4"/>
      <c r="L1005" s="4"/>
      <c r="M1005" s="4"/>
      <c r="N1005" s="4"/>
      <c r="O1005" s="4"/>
      <c r="P1005" s="5"/>
    </row>
    <row r="1006" spans="1:16" x14ac:dyDescent="0.25">
      <c r="A1006" s="1"/>
      <c r="B1006" s="1"/>
      <c r="C1006" s="1"/>
      <c r="D1006" s="2"/>
      <c r="E1006" s="3"/>
      <c r="F1006" s="3"/>
      <c r="G1006" s="4"/>
      <c r="H1006" s="4"/>
      <c r="I1006" s="4"/>
      <c r="J1006" s="4"/>
      <c r="K1006" s="4"/>
      <c r="L1006" s="4"/>
      <c r="M1006" s="4"/>
      <c r="N1006" s="4"/>
      <c r="O1006" s="4"/>
      <c r="P1006" s="5"/>
    </row>
    <row r="1007" spans="1:16" x14ac:dyDescent="0.25">
      <c r="A1007" s="1"/>
      <c r="B1007" s="1"/>
      <c r="C1007" s="1"/>
      <c r="D1007" s="2"/>
      <c r="E1007" s="3"/>
      <c r="F1007" s="3"/>
      <c r="G1007" s="4"/>
      <c r="H1007" s="4"/>
      <c r="I1007" s="4"/>
      <c r="J1007" s="4"/>
      <c r="K1007" s="4"/>
      <c r="L1007" s="4"/>
      <c r="M1007" s="4"/>
      <c r="N1007" s="4"/>
      <c r="O1007" s="4"/>
      <c r="P1007" s="5"/>
    </row>
    <row r="1008" spans="1:16" x14ac:dyDescent="0.25">
      <c r="A1008" s="1"/>
      <c r="B1008" s="1"/>
      <c r="C1008" s="1"/>
      <c r="D1008" s="2"/>
      <c r="E1008" s="3"/>
      <c r="F1008" s="3"/>
      <c r="G1008" s="4"/>
      <c r="H1008" s="4"/>
      <c r="I1008" s="4"/>
      <c r="J1008" s="4"/>
      <c r="K1008" s="4"/>
      <c r="L1008" s="4"/>
      <c r="M1008" s="4"/>
      <c r="N1008" s="4"/>
      <c r="O1008" s="4"/>
      <c r="P1008" s="5"/>
    </row>
    <row r="1009" spans="1:16" x14ac:dyDescent="0.25">
      <c r="A1009" s="1"/>
      <c r="B1009" s="1"/>
      <c r="C1009" s="1"/>
      <c r="D1009" s="2"/>
      <c r="E1009" s="3"/>
      <c r="F1009" s="3"/>
      <c r="G1009" s="4"/>
      <c r="H1009" s="4"/>
      <c r="I1009" s="4"/>
      <c r="J1009" s="4"/>
      <c r="K1009" s="4"/>
      <c r="L1009" s="4"/>
      <c r="M1009" s="4"/>
      <c r="N1009" s="4"/>
      <c r="O1009" s="4"/>
      <c r="P1009" s="5"/>
    </row>
    <row r="1010" spans="1:16" x14ac:dyDescent="0.25">
      <c r="A1010" s="1"/>
      <c r="B1010" s="1"/>
      <c r="C1010" s="1"/>
      <c r="D1010" s="2"/>
      <c r="E1010" s="3"/>
      <c r="F1010" s="3"/>
      <c r="G1010" s="4"/>
      <c r="H1010" s="4"/>
      <c r="I1010" s="4"/>
      <c r="J1010" s="4"/>
      <c r="K1010" s="4"/>
      <c r="L1010" s="4"/>
      <c r="M1010" s="4"/>
      <c r="N1010" s="4"/>
      <c r="O1010" s="4"/>
      <c r="P1010" s="5"/>
    </row>
    <row r="1011" spans="1:16" x14ac:dyDescent="0.25">
      <c r="A1011" s="1"/>
      <c r="B1011" s="1"/>
      <c r="C1011" s="1"/>
      <c r="D1011" s="2"/>
      <c r="E1011" s="3"/>
      <c r="F1011" s="3"/>
      <c r="G1011" s="4"/>
      <c r="H1011" s="4"/>
      <c r="I1011" s="4"/>
      <c r="J1011" s="4"/>
      <c r="K1011" s="4"/>
      <c r="L1011" s="4"/>
      <c r="M1011" s="4"/>
      <c r="N1011" s="4"/>
      <c r="O1011" s="4"/>
      <c r="P1011" s="5"/>
    </row>
    <row r="1012" spans="1:16" x14ac:dyDescent="0.25">
      <c r="A1012" s="1"/>
      <c r="B1012" s="1"/>
      <c r="C1012" s="1"/>
      <c r="D1012" s="2"/>
      <c r="E1012" s="3"/>
      <c r="F1012" s="3"/>
      <c r="G1012" s="4"/>
      <c r="H1012" s="4"/>
      <c r="I1012" s="4"/>
      <c r="J1012" s="4"/>
      <c r="K1012" s="4"/>
      <c r="L1012" s="4"/>
      <c r="M1012" s="4"/>
      <c r="N1012" s="4"/>
      <c r="O1012" s="4"/>
      <c r="P1012" s="5"/>
    </row>
    <row r="1013" spans="1:16" x14ac:dyDescent="0.25">
      <c r="A1013" s="1"/>
      <c r="B1013" s="1"/>
      <c r="C1013" s="1"/>
      <c r="D1013" s="2"/>
      <c r="E1013" s="3"/>
      <c r="F1013" s="3"/>
      <c r="G1013" s="4"/>
      <c r="H1013" s="4"/>
      <c r="I1013" s="4"/>
      <c r="J1013" s="4"/>
      <c r="K1013" s="4"/>
      <c r="L1013" s="4"/>
      <c r="M1013" s="4"/>
      <c r="N1013" s="4"/>
      <c r="O1013" s="4"/>
      <c r="P1013" s="5"/>
    </row>
    <row r="1014" spans="1:16" x14ac:dyDescent="0.25">
      <c r="A1014" s="1"/>
      <c r="B1014" s="1"/>
      <c r="C1014" s="1"/>
      <c r="D1014" s="2"/>
      <c r="E1014" s="3"/>
      <c r="F1014" s="3"/>
      <c r="G1014" s="4"/>
      <c r="H1014" s="4"/>
      <c r="I1014" s="4"/>
      <c r="J1014" s="4"/>
      <c r="K1014" s="4"/>
      <c r="L1014" s="4"/>
      <c r="M1014" s="4"/>
      <c r="N1014" s="4"/>
      <c r="O1014" s="4"/>
      <c r="P1014" s="5"/>
    </row>
    <row r="1015" spans="1:16" x14ac:dyDescent="0.25">
      <c r="A1015" s="1"/>
      <c r="B1015" s="1"/>
      <c r="C1015" s="1"/>
      <c r="D1015" s="2"/>
      <c r="E1015" s="3"/>
      <c r="F1015" s="3"/>
      <c r="G1015" s="4"/>
      <c r="H1015" s="4"/>
      <c r="I1015" s="4"/>
      <c r="J1015" s="4"/>
      <c r="K1015" s="4"/>
      <c r="L1015" s="4"/>
      <c r="M1015" s="4"/>
      <c r="N1015" s="4"/>
      <c r="O1015" s="4"/>
      <c r="P1015" s="5"/>
    </row>
    <row r="1016" spans="1:16" x14ac:dyDescent="0.25">
      <c r="A1016" s="1"/>
      <c r="B1016" s="1"/>
      <c r="C1016" s="1"/>
      <c r="D1016" s="2"/>
      <c r="E1016" s="3"/>
      <c r="F1016" s="3"/>
      <c r="G1016" s="4"/>
      <c r="H1016" s="4"/>
      <c r="I1016" s="4"/>
      <c r="J1016" s="4"/>
      <c r="K1016" s="4"/>
      <c r="L1016" s="4"/>
      <c r="M1016" s="4"/>
      <c r="N1016" s="4"/>
      <c r="O1016" s="4"/>
      <c r="P1016" s="5"/>
    </row>
    <row r="1017" spans="1:16" x14ac:dyDescent="0.25">
      <c r="A1017" s="1"/>
      <c r="B1017" s="1"/>
      <c r="C1017" s="1"/>
      <c r="D1017" s="2"/>
      <c r="E1017" s="3"/>
      <c r="F1017" s="3"/>
      <c r="G1017" s="4"/>
      <c r="H1017" s="4"/>
      <c r="I1017" s="4"/>
      <c r="J1017" s="4"/>
      <c r="K1017" s="4"/>
      <c r="L1017" s="4"/>
      <c r="M1017" s="4"/>
      <c r="N1017" s="4"/>
      <c r="O1017" s="4"/>
      <c r="P1017" s="5"/>
    </row>
    <row r="1018" spans="1:16" x14ac:dyDescent="0.25">
      <c r="A1018" s="1"/>
      <c r="B1018" s="1"/>
      <c r="C1018" s="1"/>
      <c r="D1018" s="2"/>
      <c r="E1018" s="3"/>
      <c r="F1018" s="3"/>
      <c r="G1018" s="4"/>
      <c r="H1018" s="4"/>
      <c r="I1018" s="4"/>
      <c r="J1018" s="4"/>
      <c r="K1018" s="4"/>
      <c r="L1018" s="4"/>
      <c r="M1018" s="4"/>
      <c r="N1018" s="4"/>
      <c r="O1018" s="4"/>
      <c r="P1018" s="5"/>
    </row>
    <row r="1019" spans="1:16" x14ac:dyDescent="0.25">
      <c r="A1019" s="1"/>
      <c r="B1019" s="1"/>
      <c r="C1019" s="1"/>
      <c r="D1019" s="2"/>
      <c r="E1019" s="3"/>
      <c r="F1019" s="3"/>
      <c r="G1019" s="4"/>
      <c r="H1019" s="4"/>
      <c r="I1019" s="4"/>
      <c r="J1019" s="4"/>
      <c r="K1019" s="4"/>
      <c r="L1019" s="4"/>
      <c r="M1019" s="4"/>
      <c r="N1019" s="4"/>
      <c r="O1019" s="4"/>
      <c r="P1019" s="5"/>
    </row>
    <row r="1020" spans="1:16" x14ac:dyDescent="0.25">
      <c r="A1020" s="1"/>
      <c r="B1020" s="1"/>
      <c r="C1020" s="1"/>
      <c r="D1020" s="2"/>
      <c r="E1020" s="3"/>
      <c r="F1020" s="3"/>
      <c r="G1020" s="4"/>
      <c r="H1020" s="4"/>
      <c r="I1020" s="4"/>
      <c r="J1020" s="4"/>
      <c r="K1020" s="4"/>
      <c r="L1020" s="4"/>
      <c r="M1020" s="4"/>
      <c r="N1020" s="4"/>
      <c r="O1020" s="4"/>
      <c r="P1020" s="5"/>
    </row>
    <row r="1021" spans="1:16" x14ac:dyDescent="0.25">
      <c r="A1021" s="1"/>
      <c r="B1021" s="1"/>
      <c r="C1021" s="1"/>
      <c r="D1021" s="2"/>
      <c r="E1021" s="3"/>
      <c r="F1021" s="3"/>
      <c r="G1021" s="4"/>
      <c r="H1021" s="4"/>
      <c r="I1021" s="4"/>
      <c r="J1021" s="4"/>
      <c r="K1021" s="4"/>
      <c r="L1021" s="4"/>
      <c r="M1021" s="4"/>
      <c r="N1021" s="4"/>
      <c r="O1021" s="4"/>
      <c r="P1021" s="5"/>
    </row>
    <row r="1022" spans="1:16" x14ac:dyDescent="0.25">
      <c r="A1022" s="1"/>
      <c r="B1022" s="1"/>
      <c r="C1022" s="1"/>
      <c r="D1022" s="2"/>
      <c r="E1022" s="3"/>
      <c r="F1022" s="3"/>
      <c r="G1022" s="4"/>
      <c r="H1022" s="4"/>
      <c r="I1022" s="4"/>
      <c r="J1022" s="4"/>
      <c r="K1022" s="4"/>
      <c r="L1022" s="4"/>
      <c r="M1022" s="4"/>
      <c r="N1022" s="4"/>
      <c r="O1022" s="4"/>
      <c r="P1022" s="5"/>
    </row>
    <row r="1023" spans="1:16" x14ac:dyDescent="0.25">
      <c r="A1023" s="1"/>
      <c r="B1023" s="1"/>
      <c r="C1023" s="1"/>
      <c r="D1023" s="2"/>
      <c r="E1023" s="3"/>
      <c r="F1023" s="3"/>
      <c r="G1023" s="4"/>
      <c r="H1023" s="4"/>
      <c r="I1023" s="4"/>
      <c r="J1023" s="4"/>
      <c r="K1023" s="4"/>
      <c r="L1023" s="4"/>
      <c r="M1023" s="4"/>
      <c r="N1023" s="4"/>
      <c r="O1023" s="4"/>
      <c r="P1023" s="5"/>
    </row>
    <row r="1024" spans="1:16" x14ac:dyDescent="0.25">
      <c r="A1024" s="1"/>
      <c r="B1024" s="1"/>
      <c r="C1024" s="1"/>
      <c r="D1024" s="2"/>
      <c r="E1024" s="3"/>
      <c r="F1024" s="3"/>
      <c r="G1024" s="4"/>
      <c r="H1024" s="4"/>
      <c r="I1024" s="4"/>
      <c r="J1024" s="4"/>
      <c r="K1024" s="4"/>
      <c r="L1024" s="4"/>
      <c r="M1024" s="4"/>
      <c r="N1024" s="4"/>
      <c r="O1024" s="4"/>
      <c r="P1024" s="5"/>
    </row>
    <row r="1025" spans="1:16" x14ac:dyDescent="0.25">
      <c r="A1025" s="1"/>
      <c r="B1025" s="1"/>
      <c r="C1025" s="1"/>
      <c r="D1025" s="2"/>
      <c r="E1025" s="3"/>
      <c r="F1025" s="3"/>
      <c r="G1025" s="4"/>
      <c r="H1025" s="4"/>
      <c r="I1025" s="4"/>
      <c r="J1025" s="4"/>
      <c r="K1025" s="4"/>
      <c r="L1025" s="4"/>
      <c r="M1025" s="4"/>
      <c r="N1025" s="4"/>
      <c r="O1025" s="4"/>
      <c r="P1025" s="5"/>
    </row>
    <row r="1026" spans="1:16" x14ac:dyDescent="0.25">
      <c r="A1026" s="1"/>
      <c r="B1026" s="1"/>
      <c r="C1026" s="1"/>
      <c r="D1026" s="2"/>
      <c r="E1026" s="3"/>
      <c r="F1026" s="3"/>
      <c r="G1026" s="4"/>
      <c r="H1026" s="4"/>
      <c r="I1026" s="4"/>
      <c r="J1026" s="4"/>
      <c r="K1026" s="4"/>
      <c r="L1026" s="4"/>
      <c r="M1026" s="4"/>
      <c r="N1026" s="4"/>
      <c r="O1026" s="4"/>
      <c r="P1026" s="5"/>
    </row>
    <row r="1027" spans="1:16" x14ac:dyDescent="0.25">
      <c r="A1027" s="1"/>
      <c r="B1027" s="1"/>
      <c r="C1027" s="1"/>
      <c r="D1027" s="2"/>
      <c r="E1027" s="3"/>
      <c r="F1027" s="3"/>
      <c r="G1027" s="4"/>
      <c r="H1027" s="4"/>
      <c r="I1027" s="4"/>
      <c r="J1027" s="4"/>
      <c r="K1027" s="4"/>
      <c r="L1027" s="4"/>
      <c r="M1027" s="4"/>
      <c r="N1027" s="4"/>
      <c r="O1027" s="4"/>
      <c r="P1027" s="5"/>
    </row>
    <row r="1028" spans="1:16" x14ac:dyDescent="0.25">
      <c r="A1028" s="1"/>
      <c r="B1028" s="1"/>
      <c r="C1028" s="1"/>
      <c r="D1028" s="2"/>
      <c r="E1028" s="3"/>
      <c r="F1028" s="3"/>
      <c r="G1028" s="4"/>
      <c r="H1028" s="4"/>
      <c r="I1028" s="4"/>
      <c r="J1028" s="4"/>
      <c r="K1028" s="4"/>
      <c r="L1028" s="4"/>
      <c r="M1028" s="4"/>
      <c r="N1028" s="4"/>
      <c r="O1028" s="4"/>
      <c r="P1028" s="5"/>
    </row>
    <row r="1029" spans="1:16" x14ac:dyDescent="0.25">
      <c r="A1029" s="1"/>
      <c r="B1029" s="1"/>
      <c r="C1029" s="1"/>
      <c r="D1029" s="2"/>
      <c r="E1029" s="3"/>
      <c r="F1029" s="3"/>
      <c r="G1029" s="4"/>
      <c r="H1029" s="4"/>
      <c r="I1029" s="4"/>
      <c r="J1029" s="4"/>
      <c r="K1029" s="4"/>
      <c r="L1029" s="4"/>
      <c r="M1029" s="4"/>
      <c r="N1029" s="4"/>
      <c r="O1029" s="4"/>
      <c r="P1029" s="5"/>
    </row>
    <row r="1030" spans="1:16" x14ac:dyDescent="0.25">
      <c r="A1030" s="1"/>
      <c r="B1030" s="1"/>
      <c r="C1030" s="1"/>
      <c r="D1030" s="2"/>
      <c r="E1030" s="3"/>
      <c r="F1030" s="3"/>
      <c r="G1030" s="4"/>
      <c r="H1030" s="4"/>
      <c r="I1030" s="4"/>
      <c r="J1030" s="4"/>
      <c r="K1030" s="4"/>
      <c r="L1030" s="4"/>
      <c r="M1030" s="4"/>
      <c r="N1030" s="4"/>
      <c r="O1030" s="4"/>
      <c r="P1030" s="5"/>
    </row>
    <row r="1031" spans="1:16" x14ac:dyDescent="0.25">
      <c r="A1031" s="1"/>
      <c r="B1031" s="1"/>
      <c r="C1031" s="1"/>
      <c r="D1031" s="2"/>
      <c r="E1031" s="3"/>
      <c r="F1031" s="3"/>
      <c r="G1031" s="4"/>
      <c r="H1031" s="4"/>
      <c r="I1031" s="4"/>
      <c r="J1031" s="4"/>
      <c r="K1031" s="4"/>
      <c r="L1031" s="4"/>
      <c r="M1031" s="4"/>
      <c r="N1031" s="4"/>
      <c r="O1031" s="4"/>
      <c r="P1031" s="5"/>
    </row>
    <row r="1032" spans="1:16" x14ac:dyDescent="0.25">
      <c r="A1032" s="1"/>
      <c r="B1032" s="1"/>
      <c r="C1032" s="1"/>
      <c r="D1032" s="2"/>
      <c r="E1032" s="3"/>
      <c r="F1032" s="3"/>
      <c r="G1032" s="4"/>
      <c r="H1032" s="4"/>
      <c r="I1032" s="4"/>
      <c r="J1032" s="4"/>
      <c r="K1032" s="4"/>
      <c r="L1032" s="4"/>
      <c r="M1032" s="4"/>
      <c r="N1032" s="4"/>
      <c r="O1032" s="4"/>
      <c r="P1032" s="5"/>
    </row>
    <row r="1033" spans="1:16" x14ac:dyDescent="0.25">
      <c r="A1033" s="1"/>
      <c r="B1033" s="1"/>
      <c r="C1033" s="1"/>
      <c r="D1033" s="2"/>
      <c r="E1033" s="3"/>
      <c r="F1033" s="3"/>
      <c r="G1033" s="4"/>
      <c r="H1033" s="4"/>
      <c r="I1033" s="4"/>
      <c r="J1033" s="4"/>
      <c r="K1033" s="4"/>
      <c r="L1033" s="4"/>
      <c r="M1033" s="4"/>
      <c r="N1033" s="4"/>
      <c r="O1033" s="4"/>
      <c r="P1033" s="5"/>
    </row>
    <row r="1034" spans="1:16" x14ac:dyDescent="0.25">
      <c r="A1034" s="1"/>
      <c r="B1034" s="1"/>
      <c r="C1034" s="1"/>
      <c r="D1034" s="2"/>
      <c r="E1034" s="3"/>
      <c r="F1034" s="3"/>
      <c r="G1034" s="4"/>
      <c r="H1034" s="4"/>
      <c r="I1034" s="4"/>
      <c r="J1034" s="4"/>
      <c r="K1034" s="4"/>
      <c r="L1034" s="4"/>
      <c r="M1034" s="4"/>
      <c r="N1034" s="4"/>
      <c r="O1034" s="4"/>
      <c r="P1034" s="5"/>
    </row>
    <row r="1035" spans="1:16" x14ac:dyDescent="0.25">
      <c r="A1035" s="1"/>
      <c r="B1035" s="1"/>
      <c r="C1035" s="1"/>
      <c r="D1035" s="2"/>
      <c r="E1035" s="3"/>
      <c r="F1035" s="3"/>
      <c r="G1035" s="4"/>
      <c r="H1035" s="4"/>
      <c r="I1035" s="4"/>
      <c r="J1035" s="4"/>
      <c r="K1035" s="4"/>
      <c r="L1035" s="4"/>
      <c r="M1035" s="4"/>
      <c r="N1035" s="4"/>
      <c r="O1035" s="4"/>
      <c r="P1035" s="5"/>
    </row>
    <row r="1036" spans="1:16" x14ac:dyDescent="0.25">
      <c r="A1036" s="1"/>
      <c r="B1036" s="1"/>
      <c r="C1036" s="1"/>
      <c r="D1036" s="2"/>
      <c r="E1036" s="3"/>
      <c r="F1036" s="3"/>
      <c r="G1036" s="4"/>
      <c r="H1036" s="4"/>
      <c r="I1036" s="4"/>
      <c r="J1036" s="4"/>
      <c r="K1036" s="4"/>
      <c r="L1036" s="4"/>
      <c r="M1036" s="4"/>
      <c r="N1036" s="4"/>
      <c r="O1036" s="4"/>
      <c r="P1036" s="5"/>
    </row>
    <row r="1037" spans="1:16" x14ac:dyDescent="0.25">
      <c r="A1037" s="1"/>
      <c r="B1037" s="1"/>
      <c r="C1037" s="1"/>
      <c r="D1037" s="2"/>
      <c r="E1037" s="3"/>
      <c r="F1037" s="3"/>
      <c r="G1037" s="4"/>
      <c r="H1037" s="4"/>
      <c r="I1037" s="4"/>
      <c r="J1037" s="4"/>
      <c r="K1037" s="4"/>
      <c r="L1037" s="4"/>
      <c r="M1037" s="4"/>
      <c r="N1037" s="4"/>
      <c r="O1037" s="4"/>
      <c r="P1037" s="5"/>
    </row>
    <row r="1038" spans="1:16" x14ac:dyDescent="0.25">
      <c r="A1038" s="1"/>
      <c r="B1038" s="1"/>
      <c r="C1038" s="1"/>
      <c r="D1038" s="2"/>
      <c r="E1038" s="3"/>
      <c r="F1038" s="3"/>
      <c r="G1038" s="4"/>
      <c r="H1038" s="4"/>
      <c r="I1038" s="4"/>
      <c r="J1038" s="4"/>
      <c r="K1038" s="4"/>
      <c r="L1038" s="4"/>
      <c r="M1038" s="4"/>
      <c r="N1038" s="4"/>
      <c r="O1038" s="4"/>
      <c r="P1038" s="5"/>
    </row>
    <row r="1039" spans="1:16" x14ac:dyDescent="0.25">
      <c r="A1039" s="1"/>
      <c r="B1039" s="1"/>
      <c r="C1039" s="1"/>
      <c r="D1039" s="2"/>
      <c r="E1039" s="3"/>
      <c r="F1039" s="3"/>
      <c r="G1039" s="4"/>
      <c r="H1039" s="4"/>
      <c r="I1039" s="4"/>
      <c r="J1039" s="4"/>
      <c r="K1039" s="4"/>
      <c r="L1039" s="4"/>
      <c r="M1039" s="4"/>
      <c r="N1039" s="4"/>
      <c r="O1039" s="4"/>
      <c r="P1039" s="5"/>
    </row>
    <row r="1040" spans="1:16" x14ac:dyDescent="0.25">
      <c r="A1040" s="1"/>
      <c r="B1040" s="1"/>
      <c r="C1040" s="1"/>
      <c r="D1040" s="2"/>
      <c r="E1040" s="3"/>
      <c r="F1040" s="3"/>
      <c r="G1040" s="4"/>
      <c r="H1040" s="4"/>
      <c r="I1040" s="4"/>
      <c r="J1040" s="4"/>
      <c r="K1040" s="4"/>
      <c r="L1040" s="4"/>
      <c r="M1040" s="4"/>
      <c r="N1040" s="4"/>
      <c r="O1040" s="4"/>
      <c r="P1040" s="5"/>
    </row>
    <row r="1041" spans="1:16" x14ac:dyDescent="0.25">
      <c r="A1041" s="1"/>
      <c r="B1041" s="1"/>
      <c r="C1041" s="1"/>
      <c r="D1041" s="2"/>
      <c r="E1041" s="3"/>
      <c r="F1041" s="3"/>
      <c r="G1041" s="4"/>
      <c r="H1041" s="4"/>
      <c r="I1041" s="4"/>
      <c r="J1041" s="4"/>
      <c r="K1041" s="4"/>
      <c r="L1041" s="4"/>
      <c r="M1041" s="4"/>
      <c r="N1041" s="4"/>
      <c r="O1041" s="4"/>
      <c r="P1041" s="5"/>
    </row>
    <row r="1042" spans="1:16" x14ac:dyDescent="0.25">
      <c r="A1042" s="1"/>
      <c r="B1042" s="1"/>
      <c r="C1042" s="1"/>
      <c r="D1042" s="2"/>
      <c r="E1042" s="3"/>
      <c r="F1042" s="3"/>
      <c r="G1042" s="4"/>
      <c r="H1042" s="4"/>
      <c r="I1042" s="4"/>
      <c r="J1042" s="4"/>
      <c r="K1042" s="4"/>
      <c r="L1042" s="4"/>
      <c r="M1042" s="4"/>
      <c r="N1042" s="4"/>
      <c r="O1042" s="4"/>
      <c r="P1042" s="5"/>
    </row>
    <row r="1043" spans="1:16" x14ac:dyDescent="0.25">
      <c r="A1043" s="1"/>
      <c r="B1043" s="1"/>
      <c r="C1043" s="1"/>
      <c r="D1043" s="2"/>
      <c r="E1043" s="3"/>
      <c r="F1043" s="3"/>
      <c r="G1043" s="4"/>
      <c r="H1043" s="4"/>
      <c r="I1043" s="4"/>
      <c r="J1043" s="4"/>
      <c r="K1043" s="4"/>
      <c r="L1043" s="4"/>
      <c r="M1043" s="4"/>
      <c r="N1043" s="4"/>
      <c r="O1043" s="4"/>
      <c r="P1043" s="5"/>
    </row>
    <row r="1044" spans="1:16" x14ac:dyDescent="0.25">
      <c r="A1044" s="1"/>
      <c r="B1044" s="1"/>
      <c r="C1044" s="1"/>
      <c r="D1044" s="2"/>
      <c r="E1044" s="3"/>
      <c r="F1044" s="3"/>
      <c r="G1044" s="4"/>
      <c r="H1044" s="4"/>
      <c r="I1044" s="4"/>
      <c r="J1044" s="4"/>
      <c r="K1044" s="4"/>
      <c r="L1044" s="4"/>
      <c r="M1044" s="4"/>
      <c r="N1044" s="4"/>
      <c r="O1044" s="4"/>
      <c r="P1044" s="5"/>
    </row>
    <row r="1045" spans="1:16" x14ac:dyDescent="0.25">
      <c r="A1045" s="1"/>
      <c r="B1045" s="1"/>
      <c r="C1045" s="1"/>
      <c r="D1045" s="2"/>
      <c r="E1045" s="3"/>
      <c r="F1045" s="3"/>
      <c r="G1045" s="4"/>
      <c r="H1045" s="4"/>
      <c r="I1045" s="4"/>
      <c r="J1045" s="4"/>
      <c r="K1045" s="4"/>
      <c r="L1045" s="4"/>
      <c r="M1045" s="4"/>
      <c r="N1045" s="4"/>
      <c r="O1045" s="4"/>
      <c r="P1045" s="5"/>
    </row>
    <row r="1046" spans="1:16" x14ac:dyDescent="0.25">
      <c r="A1046" s="1"/>
      <c r="B1046" s="1"/>
      <c r="C1046" s="1"/>
      <c r="D1046" s="2"/>
      <c r="E1046" s="3"/>
      <c r="F1046" s="3"/>
      <c r="G1046" s="4"/>
      <c r="H1046" s="4"/>
      <c r="I1046" s="4"/>
      <c r="J1046" s="4"/>
      <c r="K1046" s="4"/>
      <c r="L1046" s="4"/>
      <c r="M1046" s="4"/>
      <c r="N1046" s="4"/>
      <c r="O1046" s="4"/>
      <c r="P1046" s="5"/>
    </row>
    <row r="1047" spans="1:16" x14ac:dyDescent="0.25">
      <c r="A1047" s="1"/>
      <c r="B1047" s="1"/>
      <c r="C1047" s="1"/>
      <c r="D1047" s="2"/>
      <c r="E1047" s="3"/>
      <c r="F1047" s="3"/>
      <c r="G1047" s="4"/>
      <c r="H1047" s="4"/>
      <c r="I1047" s="4"/>
      <c r="J1047" s="4"/>
      <c r="K1047" s="4"/>
      <c r="L1047" s="4"/>
      <c r="M1047" s="4"/>
      <c r="N1047" s="4"/>
      <c r="O1047" s="4"/>
      <c r="P1047" s="5"/>
    </row>
    <row r="1048" spans="1:16" x14ac:dyDescent="0.25">
      <c r="A1048" s="1"/>
      <c r="B1048" s="1"/>
      <c r="C1048" s="1"/>
      <c r="D1048" s="2"/>
      <c r="E1048" s="3"/>
      <c r="F1048" s="3"/>
      <c r="G1048" s="4"/>
      <c r="H1048" s="4"/>
      <c r="I1048" s="4"/>
      <c r="J1048" s="4"/>
      <c r="K1048" s="4"/>
      <c r="L1048" s="4"/>
      <c r="M1048" s="4"/>
      <c r="N1048" s="4"/>
      <c r="O1048" s="4"/>
      <c r="P1048" s="5"/>
    </row>
    <row r="1049" spans="1:16" x14ac:dyDescent="0.25">
      <c r="A1049" s="1"/>
      <c r="B1049" s="1"/>
      <c r="C1049" s="1"/>
      <c r="D1049" s="2"/>
      <c r="E1049" s="3"/>
      <c r="F1049" s="3"/>
      <c r="G1049" s="4"/>
      <c r="H1049" s="4"/>
      <c r="I1049" s="4"/>
      <c r="J1049" s="4"/>
      <c r="K1049" s="4"/>
      <c r="L1049" s="4"/>
      <c r="M1049" s="4"/>
      <c r="N1049" s="4"/>
      <c r="O1049" s="4"/>
      <c r="P1049" s="5"/>
    </row>
    <row r="1050" spans="1:16" x14ac:dyDescent="0.25">
      <c r="A1050" s="1"/>
      <c r="B1050" s="1"/>
      <c r="C1050" s="1"/>
      <c r="D1050" s="2"/>
      <c r="E1050" s="3"/>
      <c r="F1050" s="3"/>
      <c r="G1050" s="4"/>
      <c r="H1050" s="4"/>
      <c r="I1050" s="4"/>
      <c r="J1050" s="4"/>
      <c r="K1050" s="4"/>
      <c r="L1050" s="4"/>
      <c r="M1050" s="4"/>
      <c r="N1050" s="4"/>
      <c r="O1050" s="4"/>
      <c r="P1050" s="5"/>
    </row>
    <row r="1051" spans="1:16" x14ac:dyDescent="0.25">
      <c r="A1051" s="1"/>
      <c r="B1051" s="1"/>
      <c r="C1051" s="1"/>
      <c r="D1051" s="2"/>
      <c r="E1051" s="3"/>
      <c r="F1051" s="3"/>
      <c r="G1051" s="4"/>
      <c r="H1051" s="4"/>
      <c r="I1051" s="4"/>
      <c r="J1051" s="4"/>
      <c r="K1051" s="4"/>
      <c r="L1051" s="4"/>
      <c r="M1051" s="4"/>
      <c r="N1051" s="4"/>
      <c r="O1051" s="4"/>
      <c r="P1051" s="5"/>
    </row>
    <row r="1052" spans="1:16" x14ac:dyDescent="0.25">
      <c r="A1052" s="1"/>
      <c r="B1052" s="1"/>
      <c r="C1052" s="1"/>
      <c r="D1052" s="2"/>
      <c r="E1052" s="3"/>
      <c r="F1052" s="3"/>
      <c r="G1052" s="4"/>
      <c r="H1052" s="4"/>
      <c r="I1052" s="4"/>
      <c r="J1052" s="4"/>
      <c r="K1052" s="4"/>
      <c r="L1052" s="4"/>
      <c r="M1052" s="4"/>
      <c r="N1052" s="4"/>
      <c r="O1052" s="4"/>
      <c r="P1052" s="5"/>
    </row>
    <row r="1053" spans="1:16" x14ac:dyDescent="0.25">
      <c r="A1053" s="1"/>
      <c r="B1053" s="1"/>
      <c r="C1053" s="1"/>
      <c r="D1053" s="2"/>
      <c r="E1053" s="3"/>
      <c r="F1053" s="3"/>
      <c r="G1053" s="4"/>
      <c r="H1053" s="4"/>
      <c r="I1053" s="4"/>
      <c r="J1053" s="4"/>
      <c r="K1053" s="4"/>
      <c r="L1053" s="4"/>
      <c r="M1053" s="4"/>
      <c r="N1053" s="4"/>
      <c r="O1053" s="4"/>
      <c r="P1053" s="5"/>
    </row>
    <row r="1054" spans="1:16" x14ac:dyDescent="0.25">
      <c r="A1054" s="1"/>
      <c r="B1054" s="1"/>
      <c r="C1054" s="1"/>
      <c r="D1054" s="2"/>
      <c r="E1054" s="3"/>
      <c r="F1054" s="3"/>
      <c r="G1054" s="4"/>
      <c r="H1054" s="4"/>
      <c r="I1054" s="4"/>
      <c r="J1054" s="4"/>
      <c r="K1054" s="4"/>
      <c r="L1054" s="4"/>
      <c r="M1054" s="4"/>
      <c r="N1054" s="4"/>
      <c r="O1054" s="4"/>
      <c r="P1054" s="5"/>
    </row>
    <row r="1055" spans="1:16" x14ac:dyDescent="0.25">
      <c r="A1055" s="1"/>
      <c r="B1055" s="1"/>
      <c r="C1055" s="1"/>
      <c r="D1055" s="2"/>
      <c r="E1055" s="3"/>
      <c r="F1055" s="3"/>
      <c r="G1055" s="4"/>
      <c r="H1055" s="4"/>
      <c r="I1055" s="4"/>
      <c r="J1055" s="4"/>
      <c r="K1055" s="4"/>
      <c r="L1055" s="4"/>
      <c r="M1055" s="4"/>
      <c r="N1055" s="4"/>
      <c r="O1055" s="4"/>
      <c r="P1055" s="5"/>
    </row>
    <row r="1056" spans="1:16" x14ac:dyDescent="0.25">
      <c r="A1056" s="1"/>
      <c r="B1056" s="1"/>
      <c r="C1056" s="1"/>
      <c r="D1056" s="2"/>
      <c r="E1056" s="3"/>
      <c r="F1056" s="3"/>
      <c r="G1056" s="4"/>
      <c r="H1056" s="4"/>
      <c r="I1056" s="4"/>
      <c r="J1056" s="4"/>
      <c r="K1056" s="4"/>
      <c r="L1056" s="4"/>
      <c r="M1056" s="4"/>
      <c r="N1056" s="4"/>
      <c r="O1056" s="4"/>
      <c r="P1056" s="5"/>
    </row>
    <row r="1057" spans="1:16" x14ac:dyDescent="0.25">
      <c r="A1057" s="1"/>
      <c r="B1057" s="1"/>
      <c r="C1057" s="1"/>
      <c r="D1057" s="2"/>
      <c r="E1057" s="3"/>
      <c r="F1057" s="3"/>
      <c r="G1057" s="4"/>
      <c r="H1057" s="4"/>
      <c r="I1057" s="4"/>
      <c r="J1057" s="4"/>
      <c r="K1057" s="4"/>
      <c r="L1057" s="4"/>
      <c r="M1057" s="4"/>
      <c r="N1057" s="4"/>
      <c r="O1057" s="4"/>
      <c r="P1057" s="5"/>
    </row>
    <row r="1058" spans="1:16" x14ac:dyDescent="0.25">
      <c r="A1058" s="1"/>
      <c r="B1058" s="1"/>
      <c r="C1058" s="1"/>
      <c r="D1058" s="2"/>
      <c r="E1058" s="3"/>
      <c r="F1058" s="3"/>
      <c r="G1058" s="4"/>
      <c r="H1058" s="4"/>
      <c r="I1058" s="4"/>
      <c r="J1058" s="4"/>
      <c r="K1058" s="4"/>
      <c r="L1058" s="4"/>
      <c r="M1058" s="4"/>
      <c r="N1058" s="4"/>
      <c r="O1058" s="4"/>
      <c r="P1058" s="5"/>
    </row>
    <row r="1059" spans="1:16" x14ac:dyDescent="0.25">
      <c r="A1059" s="1"/>
      <c r="B1059" s="1"/>
      <c r="C1059" s="1"/>
      <c r="D1059" s="2"/>
      <c r="E1059" s="3"/>
      <c r="F1059" s="3"/>
      <c r="G1059" s="4"/>
      <c r="H1059" s="4"/>
      <c r="I1059" s="4"/>
      <c r="J1059" s="4"/>
      <c r="K1059" s="4"/>
      <c r="L1059" s="4"/>
      <c r="M1059" s="4"/>
      <c r="N1059" s="4"/>
      <c r="O1059" s="4"/>
      <c r="P1059" s="5"/>
    </row>
    <row r="1060" spans="1:16" x14ac:dyDescent="0.25">
      <c r="A1060" s="1"/>
      <c r="B1060" s="1"/>
      <c r="C1060" s="1"/>
      <c r="D1060" s="2"/>
      <c r="E1060" s="3"/>
      <c r="F1060" s="3"/>
      <c r="G1060" s="4"/>
      <c r="H1060" s="4"/>
      <c r="I1060" s="4"/>
      <c r="J1060" s="4"/>
      <c r="K1060" s="4"/>
      <c r="L1060" s="4"/>
      <c r="M1060" s="4"/>
      <c r="N1060" s="4"/>
      <c r="O1060" s="4"/>
      <c r="P1060" s="5"/>
    </row>
    <row r="1061" spans="1:16" x14ac:dyDescent="0.25">
      <c r="A1061" s="1"/>
      <c r="B1061" s="1"/>
      <c r="C1061" s="1"/>
      <c r="D1061" s="2"/>
      <c r="E1061" s="3"/>
      <c r="F1061" s="3"/>
      <c r="G1061" s="4"/>
      <c r="H1061" s="4"/>
      <c r="I1061" s="4"/>
      <c r="J1061" s="4"/>
      <c r="K1061" s="4"/>
      <c r="L1061" s="4"/>
      <c r="M1061" s="4"/>
      <c r="N1061" s="4"/>
      <c r="O1061" s="4"/>
      <c r="P1061" s="5"/>
    </row>
    <row r="1062" spans="1:16" x14ac:dyDescent="0.25">
      <c r="A1062" s="1"/>
      <c r="B1062" s="1"/>
      <c r="C1062" s="1"/>
      <c r="D1062" s="2"/>
      <c r="E1062" s="3"/>
      <c r="F1062" s="3"/>
      <c r="G1062" s="4"/>
      <c r="H1062" s="4"/>
      <c r="I1062" s="4"/>
      <c r="J1062" s="4"/>
      <c r="K1062" s="4"/>
      <c r="L1062" s="4"/>
      <c r="M1062" s="4"/>
      <c r="N1062" s="4"/>
      <c r="O1062" s="4"/>
      <c r="P1062" s="5"/>
    </row>
    <row r="1063" spans="1:16" x14ac:dyDescent="0.25">
      <c r="A1063" s="1"/>
      <c r="B1063" s="1"/>
      <c r="C1063" s="1"/>
      <c r="D1063" s="2"/>
      <c r="E1063" s="3"/>
      <c r="F1063" s="3"/>
      <c r="G1063" s="4"/>
      <c r="H1063" s="4"/>
      <c r="I1063" s="4"/>
      <c r="J1063" s="4"/>
      <c r="K1063" s="4"/>
      <c r="L1063" s="4"/>
      <c r="M1063" s="4"/>
      <c r="N1063" s="4"/>
      <c r="O1063" s="4"/>
      <c r="P1063" s="5"/>
    </row>
    <row r="1064" spans="1:16" x14ac:dyDescent="0.25">
      <c r="A1064" s="1"/>
      <c r="B1064" s="1"/>
      <c r="C1064" s="1"/>
      <c r="D1064" s="2"/>
      <c r="E1064" s="3"/>
      <c r="F1064" s="3"/>
      <c r="G1064" s="4"/>
      <c r="H1064" s="4"/>
      <c r="I1064" s="4"/>
      <c r="J1064" s="4"/>
      <c r="K1064" s="4"/>
      <c r="L1064" s="4"/>
      <c r="M1064" s="4"/>
      <c r="N1064" s="4"/>
      <c r="O1064" s="4"/>
      <c r="P1064" s="5"/>
    </row>
    <row r="1065" spans="1:16" x14ac:dyDescent="0.25">
      <c r="A1065" s="1"/>
      <c r="B1065" s="1"/>
      <c r="C1065" s="1"/>
      <c r="D1065" s="2"/>
      <c r="E1065" s="3"/>
      <c r="F1065" s="3"/>
      <c r="G1065" s="4"/>
      <c r="H1065" s="4"/>
      <c r="I1065" s="4"/>
      <c r="J1065" s="4"/>
      <c r="K1065" s="4"/>
      <c r="L1065" s="4"/>
      <c r="M1065" s="4"/>
      <c r="N1065" s="4"/>
      <c r="O1065" s="4"/>
      <c r="P1065" s="5"/>
    </row>
    <row r="1066" spans="1:16" x14ac:dyDescent="0.25">
      <c r="A1066" s="1"/>
      <c r="B1066" s="1"/>
      <c r="C1066" s="1"/>
      <c r="D1066" s="2"/>
      <c r="E1066" s="3"/>
      <c r="F1066" s="3"/>
      <c r="G1066" s="4"/>
      <c r="H1066" s="4"/>
      <c r="I1066" s="4"/>
      <c r="J1066" s="4"/>
      <c r="K1066" s="4"/>
      <c r="L1066" s="4"/>
      <c r="M1066" s="4"/>
      <c r="N1066" s="4"/>
      <c r="O1066" s="4"/>
      <c r="P1066" s="5"/>
    </row>
  </sheetData>
  <mergeCells count="22">
    <mergeCell ref="C133:D133"/>
    <mergeCell ref="C81:D81"/>
    <mergeCell ref="C42:D42"/>
    <mergeCell ref="C25:D25"/>
    <mergeCell ref="C38:D38"/>
    <mergeCell ref="C31:D31"/>
    <mergeCell ref="C34:D34"/>
    <mergeCell ref="C23:D23"/>
    <mergeCell ref="A7:F7"/>
    <mergeCell ref="A6:F6"/>
    <mergeCell ref="A4:F4"/>
    <mergeCell ref="G2:J2"/>
    <mergeCell ref="A5:F5"/>
    <mergeCell ref="A8:F8"/>
    <mergeCell ref="A9:F9"/>
    <mergeCell ref="C16:D16"/>
    <mergeCell ref="K13:O13"/>
    <mergeCell ref="G13:J13"/>
    <mergeCell ref="A11:F11"/>
    <mergeCell ref="A10:F10"/>
    <mergeCell ref="P13:P14"/>
    <mergeCell ref="A12:F12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"/>
  <sheetViews>
    <sheetView zoomScale="73" zoomScaleNormal="73" workbookViewId="0">
      <selection activeCell="Q9" sqref="Q9"/>
    </sheetView>
  </sheetViews>
  <sheetFormatPr defaultRowHeight="15" x14ac:dyDescent="0.25"/>
  <cols>
    <col min="4" max="4" width="19.85546875" customWidth="1"/>
    <col min="5" max="5" width="23.5703125" customWidth="1"/>
    <col min="11" max="11" width="11.140625" customWidth="1"/>
    <col min="16" max="16" width="12.5703125" customWidth="1"/>
  </cols>
  <sheetData>
    <row r="1" spans="1:22" ht="19.5" thickBot="1" x14ac:dyDescent="0.35">
      <c r="A1" s="188" t="s">
        <v>16</v>
      </c>
      <c r="B1" s="189"/>
      <c r="C1" s="190"/>
      <c r="D1" s="190"/>
    </row>
    <row r="2" spans="1:22" s="79" customFormat="1" ht="15" customHeight="1" x14ac:dyDescent="0.25">
      <c r="A2" s="21"/>
      <c r="B2" s="22"/>
      <c r="C2" s="22"/>
      <c r="D2" s="23"/>
      <c r="E2" s="24"/>
      <c r="F2" s="25"/>
      <c r="G2" s="451" t="s">
        <v>0</v>
      </c>
      <c r="H2" s="452"/>
      <c r="I2" s="452"/>
      <c r="J2" s="436"/>
      <c r="K2" s="437" t="s">
        <v>9</v>
      </c>
      <c r="L2" s="438"/>
      <c r="M2" s="438"/>
      <c r="N2" s="438"/>
      <c r="O2" s="439"/>
      <c r="P2" s="420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26" t="s">
        <v>10</v>
      </c>
      <c r="B3" s="26"/>
      <c r="C3" s="26" t="s">
        <v>11</v>
      </c>
      <c r="D3" s="27" t="s">
        <v>12</v>
      </c>
      <c r="E3" s="27" t="s">
        <v>13</v>
      </c>
      <c r="F3" s="28" t="s">
        <v>14</v>
      </c>
      <c r="G3" s="161">
        <v>30</v>
      </c>
      <c r="H3" s="161">
        <v>32</v>
      </c>
      <c r="I3" s="161">
        <v>35</v>
      </c>
      <c r="J3" s="159">
        <v>38</v>
      </c>
      <c r="K3" s="29">
        <v>50</v>
      </c>
      <c r="L3" s="30">
        <v>55</v>
      </c>
      <c r="M3" s="30">
        <v>41</v>
      </c>
      <c r="N3" s="30">
        <v>45</v>
      </c>
      <c r="O3" s="31">
        <v>6</v>
      </c>
      <c r="P3" s="440"/>
      <c r="Q3" s="7"/>
      <c r="R3" s="7"/>
      <c r="S3" s="7"/>
      <c r="T3" s="7"/>
      <c r="U3" s="7"/>
      <c r="V3" s="7"/>
    </row>
    <row r="4" spans="1:22" ht="5.25" customHeight="1" x14ac:dyDescent="0.25">
      <c r="G4" s="160"/>
      <c r="H4" s="158"/>
      <c r="I4" s="160"/>
      <c r="J4" s="157"/>
    </row>
    <row r="5" spans="1:22" s="79" customFormat="1" ht="15.75" thickBot="1" x14ac:dyDescent="0.3">
      <c r="A5" s="129" t="s">
        <v>15</v>
      </c>
      <c r="B5" s="129"/>
      <c r="C5" s="450" t="s">
        <v>16</v>
      </c>
      <c r="D5" s="428"/>
      <c r="E5" s="130"/>
      <c r="F5" s="130"/>
      <c r="G5" s="156"/>
      <c r="H5" s="155">
        <f ca="1">SUM(H5:H32)</f>
        <v>30200</v>
      </c>
      <c r="I5" s="156"/>
      <c r="J5" s="156"/>
      <c r="K5" s="131">
        <f>SUM(K6:K32)</f>
        <v>750579</v>
      </c>
      <c r="L5" s="131">
        <f>SUM(L6:L32)</f>
        <v>326342</v>
      </c>
      <c r="M5" s="131">
        <f>SUM(M6:M32)</f>
        <v>0</v>
      </c>
      <c r="N5" s="131">
        <f>SUM(N6:N32)</f>
        <v>61711</v>
      </c>
      <c r="O5" s="131">
        <f>SUM(O6:O32)</f>
        <v>183832</v>
      </c>
      <c r="P5" s="132">
        <f>SUM(K5:O5)</f>
        <v>1322464</v>
      </c>
      <c r="Q5" s="7"/>
      <c r="R5" s="7"/>
      <c r="S5" s="7"/>
      <c r="T5" s="7"/>
      <c r="U5" s="7"/>
      <c r="V5" s="7"/>
    </row>
    <row r="6" spans="1:22" s="79" customFormat="1" ht="15.75" thickBot="1" x14ac:dyDescent="0.3">
      <c r="A6" s="137"/>
      <c r="B6" s="138" t="s">
        <v>406</v>
      </c>
      <c r="C6" s="138" t="s">
        <v>17</v>
      </c>
      <c r="D6" s="139" t="s">
        <v>18</v>
      </c>
      <c r="E6" s="140"/>
      <c r="F6" s="141"/>
      <c r="G6" s="142"/>
      <c r="H6" s="143"/>
      <c r="I6" s="142"/>
      <c r="J6" s="142"/>
      <c r="K6" s="142">
        <v>22822</v>
      </c>
      <c r="L6" s="142">
        <v>1682</v>
      </c>
      <c r="M6" s="142"/>
      <c r="N6" s="142"/>
      <c r="O6" s="142"/>
      <c r="P6" s="154">
        <f>SUM(K6:O9)</f>
        <v>102176</v>
      </c>
    </row>
    <row r="7" spans="1:22" s="79" customFormat="1" x14ac:dyDescent="0.25">
      <c r="A7" s="144"/>
      <c r="B7" s="122" t="s">
        <v>407</v>
      </c>
      <c r="C7" s="133" t="s">
        <v>17</v>
      </c>
      <c r="D7" s="115" t="s">
        <v>127</v>
      </c>
      <c r="E7" s="118"/>
      <c r="F7" s="118"/>
      <c r="G7" s="135"/>
      <c r="H7" s="135"/>
      <c r="I7" s="135"/>
      <c r="J7" s="135"/>
      <c r="K7" s="136">
        <v>8062</v>
      </c>
      <c r="L7" s="136">
        <v>1610</v>
      </c>
      <c r="M7" s="135"/>
      <c r="N7" s="135"/>
      <c r="O7" s="135"/>
      <c r="P7" s="145"/>
    </row>
    <row r="8" spans="1:22" s="79" customFormat="1" ht="45" customHeight="1" x14ac:dyDescent="0.25">
      <c r="A8" s="144"/>
      <c r="B8" s="122" t="s">
        <v>409</v>
      </c>
      <c r="C8" s="122" t="s">
        <v>17</v>
      </c>
      <c r="D8" s="134" t="s">
        <v>18</v>
      </c>
      <c r="E8" s="118"/>
      <c r="F8" s="118"/>
      <c r="G8" s="135"/>
      <c r="H8" s="135"/>
      <c r="I8" s="135"/>
      <c r="J8" s="135"/>
      <c r="K8" s="135">
        <v>46500</v>
      </c>
      <c r="L8" s="135">
        <v>5100</v>
      </c>
      <c r="M8" s="135"/>
      <c r="N8" s="135"/>
      <c r="O8" s="135"/>
      <c r="P8" s="145"/>
    </row>
    <row r="9" spans="1:22" s="79" customFormat="1" ht="15.75" thickBot="1" x14ac:dyDescent="0.3">
      <c r="A9" s="146"/>
      <c r="B9" s="147" t="s">
        <v>410</v>
      </c>
      <c r="C9" s="148" t="s">
        <v>17</v>
      </c>
      <c r="D9" s="149" t="s">
        <v>127</v>
      </c>
      <c r="E9" s="150" t="s">
        <v>128</v>
      </c>
      <c r="F9" s="150"/>
      <c r="G9" s="151"/>
      <c r="H9" s="151"/>
      <c r="I9" s="151"/>
      <c r="J9" s="151"/>
      <c r="K9" s="152">
        <v>10900</v>
      </c>
      <c r="L9" s="152">
        <v>5500</v>
      </c>
      <c r="M9" s="151"/>
      <c r="N9" s="151"/>
      <c r="O9" s="151"/>
      <c r="P9" s="153"/>
    </row>
    <row r="10" spans="1:22" s="79" customFormat="1" ht="6.75" customHeight="1" thickBot="1" x14ac:dyDescent="0.3">
      <c r="A10" s="162"/>
      <c r="B10" s="163"/>
      <c r="C10" s="162"/>
      <c r="D10" s="164"/>
      <c r="E10" s="165"/>
      <c r="F10" s="165"/>
      <c r="G10" s="166"/>
      <c r="H10" s="166"/>
      <c r="I10" s="166"/>
      <c r="J10" s="166"/>
      <c r="K10" s="167"/>
      <c r="L10" s="167"/>
      <c r="M10" s="166"/>
      <c r="N10" s="166"/>
      <c r="O10" s="166"/>
      <c r="P10" s="168"/>
    </row>
    <row r="11" spans="1:22" s="79" customFormat="1" ht="30.75" thickBot="1" x14ac:dyDescent="0.3">
      <c r="A11" s="137"/>
      <c r="B11" s="138" t="s">
        <v>406</v>
      </c>
      <c r="C11" s="138" t="s">
        <v>19</v>
      </c>
      <c r="D11" s="139" t="s">
        <v>20</v>
      </c>
      <c r="E11" s="169" t="s">
        <v>21</v>
      </c>
      <c r="F11" s="141" t="s">
        <v>22</v>
      </c>
      <c r="G11" s="142"/>
      <c r="H11" s="143">
        <v>3700</v>
      </c>
      <c r="I11" s="142"/>
      <c r="J11" s="142"/>
      <c r="K11" s="142">
        <v>64497</v>
      </c>
      <c r="L11" s="142">
        <v>12500</v>
      </c>
      <c r="M11" s="142"/>
      <c r="N11" s="142"/>
      <c r="O11" s="143">
        <v>60</v>
      </c>
      <c r="P11" s="154">
        <f>SUM(K11:O14)</f>
        <v>874965</v>
      </c>
    </row>
    <row r="12" spans="1:22" s="79" customFormat="1" x14ac:dyDescent="0.25">
      <c r="A12" s="144"/>
      <c r="B12" s="133" t="s">
        <v>407</v>
      </c>
      <c r="C12" s="133" t="s">
        <v>19</v>
      </c>
      <c r="D12" s="115" t="s">
        <v>20</v>
      </c>
      <c r="E12" s="118"/>
      <c r="F12" s="118"/>
      <c r="G12" s="135"/>
      <c r="H12" s="135"/>
      <c r="I12" s="135"/>
      <c r="J12" s="135"/>
      <c r="K12" s="136">
        <v>103272</v>
      </c>
      <c r="L12" s="136">
        <v>38986</v>
      </c>
      <c r="M12" s="135"/>
      <c r="N12" s="135"/>
      <c r="O12" s="135"/>
      <c r="P12" s="145"/>
    </row>
    <row r="13" spans="1:22" s="79" customFormat="1" x14ac:dyDescent="0.25">
      <c r="A13" s="144"/>
      <c r="B13" s="133" t="s">
        <v>409</v>
      </c>
      <c r="C13" s="122" t="s">
        <v>19</v>
      </c>
      <c r="D13" s="134" t="s">
        <v>292</v>
      </c>
      <c r="E13" s="118"/>
      <c r="F13" s="118"/>
      <c r="G13" s="135"/>
      <c r="H13" s="135"/>
      <c r="I13" s="135"/>
      <c r="J13" s="135"/>
      <c r="K13" s="135">
        <v>213200</v>
      </c>
      <c r="L13" s="135">
        <v>84000</v>
      </c>
      <c r="M13" s="135"/>
      <c r="N13" s="135"/>
      <c r="O13" s="135">
        <v>1000</v>
      </c>
      <c r="P13" s="145"/>
    </row>
    <row r="14" spans="1:22" s="79" customFormat="1" ht="30.75" thickBot="1" x14ac:dyDescent="0.3">
      <c r="A14" s="170"/>
      <c r="B14" s="171" t="s">
        <v>410</v>
      </c>
      <c r="C14" s="148" t="s">
        <v>19</v>
      </c>
      <c r="D14" s="149" t="s">
        <v>20</v>
      </c>
      <c r="E14" s="150" t="s">
        <v>129</v>
      </c>
      <c r="F14" s="150" t="s">
        <v>130</v>
      </c>
      <c r="G14" s="151"/>
      <c r="H14" s="152">
        <v>26500</v>
      </c>
      <c r="I14" s="151"/>
      <c r="J14" s="151"/>
      <c r="K14" s="152">
        <v>265500</v>
      </c>
      <c r="L14" s="152">
        <v>82950</v>
      </c>
      <c r="M14" s="151"/>
      <c r="N14" s="151"/>
      <c r="O14" s="152">
        <v>9000</v>
      </c>
      <c r="P14" s="153"/>
    </row>
    <row r="15" spans="1:22" s="79" customFormat="1" ht="7.5" customHeight="1" thickBot="1" x14ac:dyDescent="0.3">
      <c r="A15" s="172"/>
      <c r="B15" s="172"/>
      <c r="C15" s="162"/>
      <c r="D15" s="164"/>
      <c r="E15" s="165"/>
      <c r="F15" s="165"/>
      <c r="G15" s="166"/>
      <c r="H15" s="167"/>
      <c r="I15" s="166"/>
      <c r="J15" s="166"/>
      <c r="K15" s="167"/>
      <c r="L15" s="167"/>
      <c r="M15" s="166"/>
      <c r="N15" s="166"/>
      <c r="O15" s="167"/>
      <c r="P15" s="168"/>
    </row>
    <row r="16" spans="1:22" s="79" customFormat="1" x14ac:dyDescent="0.25">
      <c r="A16" s="137"/>
      <c r="B16" s="138" t="s">
        <v>406</v>
      </c>
      <c r="C16" s="138" t="s">
        <v>27</v>
      </c>
      <c r="D16" s="139" t="s">
        <v>28</v>
      </c>
      <c r="E16" s="141"/>
      <c r="F16" s="141"/>
      <c r="G16" s="142"/>
      <c r="H16" s="142"/>
      <c r="I16" s="142"/>
      <c r="J16" s="142"/>
      <c r="K16" s="142"/>
      <c r="L16" s="142"/>
      <c r="M16" s="142"/>
      <c r="N16" s="142"/>
      <c r="O16" s="142">
        <v>20000</v>
      </c>
      <c r="P16" s="173">
        <f>SUM(K16:O19)</f>
        <v>171772</v>
      </c>
    </row>
    <row r="17" spans="1:16" s="79" customFormat="1" x14ac:dyDescent="0.25">
      <c r="A17" s="144"/>
      <c r="B17" s="133" t="s">
        <v>407</v>
      </c>
      <c r="C17" s="133" t="s">
        <v>27</v>
      </c>
      <c r="D17" s="115" t="s">
        <v>28</v>
      </c>
      <c r="E17" s="118"/>
      <c r="F17" s="118"/>
      <c r="G17" s="135"/>
      <c r="H17" s="135"/>
      <c r="I17" s="135"/>
      <c r="J17" s="135"/>
      <c r="K17" s="135"/>
      <c r="L17" s="135"/>
      <c r="M17" s="135"/>
      <c r="N17" s="135"/>
      <c r="O17" s="136">
        <v>7000</v>
      </c>
      <c r="P17" s="145"/>
    </row>
    <row r="18" spans="1:16" s="79" customFormat="1" ht="14.25" customHeight="1" x14ac:dyDescent="0.25">
      <c r="A18" s="144"/>
      <c r="B18" s="133" t="s">
        <v>409</v>
      </c>
      <c r="C18" s="122" t="s">
        <v>27</v>
      </c>
      <c r="D18" s="134" t="s">
        <v>28</v>
      </c>
      <c r="E18" s="118"/>
      <c r="F18" s="118"/>
      <c r="G18" s="135"/>
      <c r="H18" s="135"/>
      <c r="I18" s="135"/>
      <c r="J18" s="135"/>
      <c r="K18" s="135"/>
      <c r="L18" s="135"/>
      <c r="M18" s="135"/>
      <c r="N18" s="135"/>
      <c r="O18" s="135">
        <v>102496</v>
      </c>
      <c r="P18" s="145"/>
    </row>
    <row r="19" spans="1:16" s="79" customFormat="1" ht="14.25" customHeight="1" thickBot="1" x14ac:dyDescent="0.3">
      <c r="A19" s="170"/>
      <c r="B19" s="171" t="s">
        <v>410</v>
      </c>
      <c r="C19" s="148" t="s">
        <v>27</v>
      </c>
      <c r="D19" s="149" t="s">
        <v>28</v>
      </c>
      <c r="E19" s="150"/>
      <c r="F19" s="150"/>
      <c r="G19" s="151"/>
      <c r="H19" s="151"/>
      <c r="I19" s="151"/>
      <c r="J19" s="151"/>
      <c r="K19" s="151"/>
      <c r="L19" s="151"/>
      <c r="M19" s="151"/>
      <c r="N19" s="151"/>
      <c r="O19" s="152">
        <v>42276</v>
      </c>
      <c r="P19" s="153"/>
    </row>
    <row r="20" spans="1:16" s="79" customFormat="1" ht="7.5" customHeight="1" thickBot="1" x14ac:dyDescent="0.3">
      <c r="A20" s="172"/>
      <c r="B20" s="172"/>
      <c r="C20" s="162"/>
      <c r="D20" s="164"/>
      <c r="E20" s="165"/>
      <c r="F20" s="165"/>
      <c r="G20" s="166"/>
      <c r="H20" s="166"/>
      <c r="I20" s="166"/>
      <c r="J20" s="166"/>
      <c r="K20" s="166"/>
      <c r="L20" s="166"/>
      <c r="M20" s="166"/>
      <c r="N20" s="166"/>
      <c r="O20" s="167"/>
      <c r="P20" s="168"/>
    </row>
    <row r="21" spans="1:16" s="79" customFormat="1" ht="14.25" customHeight="1" thickBot="1" x14ac:dyDescent="0.3">
      <c r="A21" s="174"/>
      <c r="B21" s="175" t="s">
        <v>410</v>
      </c>
      <c r="C21" s="176" t="s">
        <v>132</v>
      </c>
      <c r="D21" s="177" t="s">
        <v>133</v>
      </c>
      <c r="E21" s="178"/>
      <c r="F21" s="178"/>
      <c r="G21" s="179"/>
      <c r="H21" s="179"/>
      <c r="I21" s="179"/>
      <c r="J21" s="179"/>
      <c r="K21" s="180">
        <v>4250</v>
      </c>
      <c r="L21" s="179"/>
      <c r="M21" s="179"/>
      <c r="N21" s="179"/>
      <c r="O21" s="179"/>
      <c r="P21" s="173">
        <f>SUM(K21:O21)</f>
        <v>4250</v>
      </c>
    </row>
    <row r="22" spans="1:16" s="79" customFormat="1" ht="7.5" customHeight="1" thickBot="1" x14ac:dyDescent="0.3">
      <c r="A22" s="172"/>
      <c r="B22" s="172"/>
      <c r="C22" s="162"/>
      <c r="D22" s="164"/>
      <c r="E22" s="165"/>
      <c r="F22" s="165"/>
      <c r="G22" s="166"/>
      <c r="H22" s="166"/>
      <c r="I22" s="166"/>
      <c r="J22" s="166"/>
      <c r="K22" s="167"/>
      <c r="L22" s="166"/>
      <c r="M22" s="166"/>
      <c r="N22" s="166"/>
      <c r="O22" s="166"/>
      <c r="P22" s="168"/>
    </row>
    <row r="23" spans="1:16" s="79" customFormat="1" ht="60.75" thickBot="1" x14ac:dyDescent="0.3">
      <c r="A23" s="181"/>
      <c r="B23" s="176" t="s">
        <v>406</v>
      </c>
      <c r="C23" s="176" t="s">
        <v>23</v>
      </c>
      <c r="D23" s="182" t="s">
        <v>24</v>
      </c>
      <c r="E23" s="183" t="s">
        <v>411</v>
      </c>
      <c r="F23" s="178" t="s">
        <v>26</v>
      </c>
      <c r="G23" s="179"/>
      <c r="H23" s="179"/>
      <c r="I23" s="179"/>
      <c r="J23" s="179"/>
      <c r="K23" s="179">
        <v>11576</v>
      </c>
      <c r="L23" s="179">
        <v>94014</v>
      </c>
      <c r="M23" s="179"/>
      <c r="N23" s="179"/>
      <c r="O23" s="179"/>
      <c r="P23" s="173">
        <f>SUM(K23:O23)</f>
        <v>105590</v>
      </c>
    </row>
    <row r="24" spans="1:16" s="79" customFormat="1" ht="6.75" customHeight="1" thickBot="1" x14ac:dyDescent="0.3">
      <c r="A24" s="162"/>
      <c r="B24" s="162"/>
      <c r="C24" s="162"/>
      <c r="D24" s="184"/>
      <c r="E24" s="165"/>
      <c r="F24" s="165"/>
      <c r="G24" s="166"/>
      <c r="H24" s="166"/>
      <c r="I24" s="166"/>
      <c r="J24" s="166"/>
      <c r="K24" s="166"/>
      <c r="L24" s="166"/>
      <c r="M24" s="166"/>
      <c r="N24" s="166"/>
      <c r="O24" s="166"/>
      <c r="P24" s="168"/>
    </row>
    <row r="25" spans="1:16" s="79" customFormat="1" ht="14.25" customHeight="1" x14ac:dyDescent="0.25">
      <c r="A25" s="137"/>
      <c r="B25" s="138" t="s">
        <v>406</v>
      </c>
      <c r="C25" s="138" t="s">
        <v>29</v>
      </c>
      <c r="D25" s="139" t="s">
        <v>30</v>
      </c>
      <c r="E25" s="141"/>
      <c r="F25" s="141"/>
      <c r="G25" s="142"/>
      <c r="H25" s="142"/>
      <c r="I25" s="142"/>
      <c r="J25" s="142"/>
      <c r="K25" s="142"/>
      <c r="L25" s="142"/>
      <c r="M25" s="142"/>
      <c r="N25" s="142">
        <v>9500</v>
      </c>
      <c r="O25" s="142"/>
      <c r="P25" s="173">
        <f>SUM(K25:O28)</f>
        <v>49711</v>
      </c>
    </row>
    <row r="26" spans="1:16" s="79" customFormat="1" x14ac:dyDescent="0.25">
      <c r="A26" s="144"/>
      <c r="B26" s="133" t="s">
        <v>407</v>
      </c>
      <c r="C26" s="133" t="s">
        <v>29</v>
      </c>
      <c r="D26" s="115" t="s">
        <v>294</v>
      </c>
      <c r="E26" s="118"/>
      <c r="F26" s="118"/>
      <c r="G26" s="135"/>
      <c r="H26" s="135"/>
      <c r="I26" s="135"/>
      <c r="J26" s="135"/>
      <c r="K26" s="135"/>
      <c r="L26" s="135"/>
      <c r="M26" s="135"/>
      <c r="N26" s="136">
        <v>3211</v>
      </c>
      <c r="O26" s="135"/>
      <c r="P26" s="145"/>
    </row>
    <row r="27" spans="1:16" s="79" customFormat="1" ht="30" x14ac:dyDescent="0.25">
      <c r="A27" s="144"/>
      <c r="B27" s="133" t="s">
        <v>409</v>
      </c>
      <c r="C27" s="122" t="s">
        <v>29</v>
      </c>
      <c r="D27" s="134" t="s">
        <v>331</v>
      </c>
      <c r="E27" s="123" t="s">
        <v>332</v>
      </c>
      <c r="F27" s="118"/>
      <c r="G27" s="135"/>
      <c r="H27" s="135"/>
      <c r="I27" s="135"/>
      <c r="J27" s="135"/>
      <c r="K27" s="135"/>
      <c r="L27" s="135"/>
      <c r="M27" s="135"/>
      <c r="N27" s="135">
        <v>15000</v>
      </c>
      <c r="O27" s="135"/>
      <c r="P27" s="145"/>
    </row>
    <row r="28" spans="1:16" s="79" customFormat="1" ht="15.75" thickBot="1" x14ac:dyDescent="0.3">
      <c r="A28" s="146"/>
      <c r="B28" s="148" t="s">
        <v>410</v>
      </c>
      <c r="C28" s="148" t="s">
        <v>29</v>
      </c>
      <c r="D28" s="185" t="s">
        <v>412</v>
      </c>
      <c r="E28" s="150" t="s">
        <v>413</v>
      </c>
      <c r="F28" s="150"/>
      <c r="G28" s="151"/>
      <c r="H28" s="151"/>
      <c r="I28" s="151"/>
      <c r="J28" s="151"/>
      <c r="K28" s="151"/>
      <c r="L28" s="151"/>
      <c r="M28" s="151"/>
      <c r="N28" s="152">
        <v>22000</v>
      </c>
      <c r="O28" s="151"/>
      <c r="P28" s="153"/>
    </row>
    <row r="29" spans="1:16" s="79" customFormat="1" ht="6.75" customHeight="1" thickBot="1" x14ac:dyDescent="0.3">
      <c r="A29" s="162"/>
      <c r="B29" s="162"/>
      <c r="C29" s="162"/>
      <c r="D29" s="187"/>
      <c r="E29" s="165"/>
      <c r="F29" s="165"/>
      <c r="G29" s="166"/>
      <c r="H29" s="166"/>
      <c r="I29" s="166"/>
      <c r="J29" s="166"/>
      <c r="K29" s="166"/>
      <c r="L29" s="166"/>
      <c r="M29" s="166"/>
      <c r="N29" s="167"/>
      <c r="O29" s="166"/>
      <c r="P29" s="168"/>
    </row>
    <row r="30" spans="1:16" s="79" customFormat="1" ht="15.75" thickBot="1" x14ac:dyDescent="0.3">
      <c r="A30" s="181"/>
      <c r="B30" s="176" t="s">
        <v>407</v>
      </c>
      <c r="C30" s="176" t="s">
        <v>295</v>
      </c>
      <c r="D30" s="177" t="s">
        <v>296</v>
      </c>
      <c r="E30" s="178"/>
      <c r="F30" s="178"/>
      <c r="G30" s="179"/>
      <c r="H30" s="179"/>
      <c r="I30" s="179"/>
      <c r="J30" s="179"/>
      <c r="K30" s="179"/>
      <c r="L30" s="179"/>
      <c r="M30" s="179"/>
      <c r="N30" s="179"/>
      <c r="O30" s="180">
        <v>2000</v>
      </c>
      <c r="P30" s="173">
        <f>SUM(K30:O30)</f>
        <v>2000</v>
      </c>
    </row>
    <row r="31" spans="1:16" s="79" customFormat="1" ht="6" customHeight="1" thickBot="1" x14ac:dyDescent="0.3">
      <c r="A31" s="162"/>
      <c r="B31" s="162"/>
      <c r="C31" s="162"/>
      <c r="D31" s="164"/>
      <c r="E31" s="165"/>
      <c r="F31" s="165"/>
      <c r="G31" s="166"/>
      <c r="H31" s="166"/>
      <c r="I31" s="166"/>
      <c r="J31" s="166"/>
      <c r="K31" s="166"/>
      <c r="L31" s="166"/>
      <c r="M31" s="166"/>
      <c r="N31" s="166"/>
      <c r="O31" s="167"/>
      <c r="P31" s="168"/>
    </row>
    <row r="32" spans="1:16" s="79" customFormat="1" ht="30.75" thickBot="1" x14ac:dyDescent="0.3">
      <c r="A32" s="181"/>
      <c r="B32" s="176" t="s">
        <v>409</v>
      </c>
      <c r="C32" s="186" t="s">
        <v>404</v>
      </c>
      <c r="D32" s="182" t="s">
        <v>334</v>
      </c>
      <c r="E32" s="178" t="s">
        <v>335</v>
      </c>
      <c r="F32" s="178"/>
      <c r="G32" s="179"/>
      <c r="H32" s="179"/>
      <c r="I32" s="179"/>
      <c r="J32" s="179"/>
      <c r="K32" s="179"/>
      <c r="L32" s="179"/>
      <c r="M32" s="179"/>
      <c r="N32" s="179">
        <v>12000</v>
      </c>
      <c r="O32" s="179"/>
      <c r="P32" s="173">
        <f>SUM(K32:N32)</f>
        <v>12000</v>
      </c>
    </row>
  </sheetData>
  <sortState ref="A7:O27">
    <sortCondition ref="C7:C27"/>
  </sortState>
  <mergeCells count="4">
    <mergeCell ref="C5:D5"/>
    <mergeCell ref="G2:J2"/>
    <mergeCell ref="K2:O2"/>
    <mergeCell ref="P2:P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"/>
  <sheetViews>
    <sheetView zoomScale="75" zoomScaleNormal="75" workbookViewId="0">
      <selection activeCell="C5" sqref="C5:D5"/>
    </sheetView>
  </sheetViews>
  <sheetFormatPr defaultRowHeight="15" x14ac:dyDescent="0.25"/>
  <cols>
    <col min="4" max="4" width="22" bestFit="1" customWidth="1"/>
    <col min="5" max="5" width="19.140625" customWidth="1"/>
  </cols>
  <sheetData>
    <row r="1" spans="1:22" ht="19.5" thickBot="1" x14ac:dyDescent="0.35">
      <c r="A1" s="188" t="s">
        <v>32</v>
      </c>
    </row>
    <row r="2" spans="1:22" s="79" customFormat="1" ht="15" customHeight="1" x14ac:dyDescent="0.25">
      <c r="A2" s="21"/>
      <c r="B2" s="22"/>
      <c r="C2" s="22"/>
      <c r="D2" s="23"/>
      <c r="E2" s="24"/>
      <c r="F2" s="25"/>
      <c r="G2" s="451" t="s">
        <v>0</v>
      </c>
      <c r="H2" s="452"/>
      <c r="I2" s="452"/>
      <c r="J2" s="436"/>
      <c r="K2" s="437" t="s">
        <v>9</v>
      </c>
      <c r="L2" s="438"/>
      <c r="M2" s="438"/>
      <c r="N2" s="438"/>
      <c r="O2" s="439"/>
      <c r="P2" s="420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26" t="s">
        <v>10</v>
      </c>
      <c r="B3" s="26"/>
      <c r="C3" s="26" t="s">
        <v>11</v>
      </c>
      <c r="D3" s="27" t="s">
        <v>12</v>
      </c>
      <c r="E3" s="27" t="s">
        <v>13</v>
      </c>
      <c r="F3" s="28" t="s">
        <v>14</v>
      </c>
      <c r="G3" s="161">
        <v>30</v>
      </c>
      <c r="H3" s="161">
        <v>32</v>
      </c>
      <c r="I3" s="161">
        <v>35</v>
      </c>
      <c r="J3" s="159">
        <v>38</v>
      </c>
      <c r="K3" s="29">
        <v>50</v>
      </c>
      <c r="L3" s="30">
        <v>55</v>
      </c>
      <c r="M3" s="30">
        <v>41</v>
      </c>
      <c r="N3" s="30">
        <v>45</v>
      </c>
      <c r="O3" s="31">
        <v>6</v>
      </c>
      <c r="P3" s="440"/>
      <c r="Q3" s="7"/>
      <c r="R3" s="7"/>
      <c r="S3" s="7"/>
      <c r="T3" s="7"/>
      <c r="U3" s="7"/>
      <c r="V3" s="7"/>
    </row>
    <row r="4" spans="1:22" s="79" customFormat="1" ht="8.25" customHeight="1" x14ac:dyDescent="0.25">
      <c r="G4" s="160"/>
      <c r="H4" s="158"/>
      <c r="I4" s="160"/>
      <c r="J4" s="157"/>
    </row>
    <row r="5" spans="1:22" s="79" customFormat="1" ht="15.75" thickBot="1" x14ac:dyDescent="0.3">
      <c r="A5" s="129" t="s">
        <v>31</v>
      </c>
      <c r="B5" s="129" t="s">
        <v>406</v>
      </c>
      <c r="C5" s="450" t="s">
        <v>32</v>
      </c>
      <c r="D5" s="428"/>
      <c r="E5" s="130"/>
      <c r="F5" s="130"/>
      <c r="G5" s="131"/>
      <c r="H5" s="131"/>
      <c r="I5" s="131"/>
      <c r="J5" s="131"/>
      <c r="K5" s="131">
        <f>SUM(K6:K11)</f>
        <v>8100</v>
      </c>
      <c r="L5" s="131">
        <f t="shared" ref="L5:O5" si="0">SUM(L6:L11)</f>
        <v>3850</v>
      </c>
      <c r="M5" s="131">
        <f t="shared" si="0"/>
        <v>0</v>
      </c>
      <c r="N5" s="131">
        <f t="shared" si="0"/>
        <v>959</v>
      </c>
      <c r="O5" s="131">
        <f t="shared" si="0"/>
        <v>0</v>
      </c>
      <c r="P5" s="132">
        <f>SUM(K5:O5)</f>
        <v>12909</v>
      </c>
      <c r="Q5" s="7"/>
      <c r="R5" s="7"/>
      <c r="S5" s="7"/>
      <c r="T5" s="7"/>
      <c r="U5" s="7"/>
      <c r="V5" s="7"/>
    </row>
    <row r="6" spans="1:22" s="79" customFormat="1" ht="30.75" thickBot="1" x14ac:dyDescent="0.3">
      <c r="A6" s="195"/>
      <c r="B6" s="196" t="s">
        <v>410</v>
      </c>
      <c r="C6" s="197" t="s">
        <v>135</v>
      </c>
      <c r="D6" s="254" t="s">
        <v>136</v>
      </c>
      <c r="E6" s="198" t="s">
        <v>137</v>
      </c>
      <c r="F6" s="198"/>
      <c r="G6" s="199"/>
      <c r="H6" s="199"/>
      <c r="I6" s="199"/>
      <c r="J6" s="199"/>
      <c r="K6" s="199"/>
      <c r="L6" s="200">
        <v>200</v>
      </c>
      <c r="M6" s="199"/>
      <c r="N6" s="199"/>
      <c r="O6" s="202"/>
      <c r="P6" s="255">
        <f>SUM(K6:O6)</f>
        <v>200</v>
      </c>
    </row>
    <row r="7" spans="1:22" s="79" customFormat="1" ht="7.5" customHeight="1" thickBot="1" x14ac:dyDescent="0.3">
      <c r="A7" s="203"/>
      <c r="B7" s="203"/>
      <c r="C7" s="204"/>
      <c r="D7" s="251"/>
      <c r="E7" s="205"/>
      <c r="F7" s="205"/>
      <c r="G7" s="206"/>
      <c r="H7" s="206"/>
      <c r="I7" s="206"/>
      <c r="J7" s="206"/>
      <c r="K7" s="206"/>
      <c r="L7" s="207"/>
      <c r="M7" s="206"/>
      <c r="N7" s="252"/>
      <c r="O7" s="209"/>
      <c r="P7" s="253"/>
    </row>
    <row r="8" spans="1:22" s="79" customFormat="1" ht="15.75" thickBot="1" x14ac:dyDescent="0.3">
      <c r="A8" s="195"/>
      <c r="B8" s="196" t="s">
        <v>407</v>
      </c>
      <c r="C8" s="197" t="s">
        <v>297</v>
      </c>
      <c r="D8" s="197" t="s">
        <v>298</v>
      </c>
      <c r="E8" s="198"/>
      <c r="F8" s="198"/>
      <c r="G8" s="199"/>
      <c r="H8" s="199"/>
      <c r="I8" s="199"/>
      <c r="J8" s="199"/>
      <c r="K8" s="199"/>
      <c r="L8" s="200">
        <v>1150</v>
      </c>
      <c r="M8" s="199"/>
      <c r="N8" s="201"/>
      <c r="O8" s="202"/>
      <c r="P8" s="255">
        <f>SUM(K8:O8)</f>
        <v>1150</v>
      </c>
    </row>
    <row r="9" spans="1:22" s="79" customFormat="1" ht="6" customHeight="1" thickBot="1" x14ac:dyDescent="0.3">
      <c r="A9" s="203"/>
      <c r="B9" s="203"/>
      <c r="C9" s="204"/>
      <c r="D9" s="204"/>
      <c r="E9" s="205"/>
      <c r="F9" s="205"/>
      <c r="G9" s="206"/>
      <c r="H9" s="206"/>
      <c r="I9" s="206"/>
      <c r="J9" s="206"/>
      <c r="K9" s="206"/>
      <c r="L9" s="207"/>
      <c r="M9" s="206"/>
      <c r="N9" s="208"/>
      <c r="O9" s="209"/>
      <c r="P9" s="228"/>
    </row>
    <row r="10" spans="1:22" s="79" customFormat="1" ht="14.25" customHeight="1" x14ac:dyDescent="0.25">
      <c r="A10" s="211"/>
      <c r="B10" s="212" t="s">
        <v>406</v>
      </c>
      <c r="C10" s="213" t="s">
        <v>33</v>
      </c>
      <c r="D10" s="214" t="s">
        <v>34</v>
      </c>
      <c r="E10" s="215"/>
      <c r="F10" s="215"/>
      <c r="G10" s="216"/>
      <c r="H10" s="216"/>
      <c r="I10" s="216"/>
      <c r="J10" s="216"/>
      <c r="K10" s="216"/>
      <c r="L10" s="216"/>
      <c r="M10" s="217"/>
      <c r="N10" s="218">
        <v>959</v>
      </c>
      <c r="O10" s="219"/>
      <c r="P10" s="230">
        <f>SUM(K10:O11)</f>
        <v>11559</v>
      </c>
      <c r="Q10" s="7"/>
      <c r="R10" s="7"/>
      <c r="S10" s="7"/>
      <c r="T10" s="7"/>
      <c r="U10" s="7"/>
    </row>
    <row r="11" spans="1:22" s="79" customFormat="1" ht="30.75" thickBot="1" x14ac:dyDescent="0.3">
      <c r="A11" s="220"/>
      <c r="B11" s="221" t="s">
        <v>409</v>
      </c>
      <c r="C11" s="222" t="s">
        <v>33</v>
      </c>
      <c r="D11" s="222" t="s">
        <v>336</v>
      </c>
      <c r="E11" s="223" t="s">
        <v>337</v>
      </c>
      <c r="F11" s="224"/>
      <c r="G11" s="225"/>
      <c r="H11" s="225"/>
      <c r="I11" s="225"/>
      <c r="J11" s="225"/>
      <c r="K11" s="225">
        <v>8100</v>
      </c>
      <c r="L11" s="225">
        <v>2500</v>
      </c>
      <c r="M11" s="225"/>
      <c r="N11" s="225"/>
      <c r="O11" s="226"/>
      <c r="P11" s="229"/>
    </row>
  </sheetData>
  <sortState ref="A6:P9">
    <sortCondition ref="C6:C9"/>
  </sortState>
  <mergeCells count="4">
    <mergeCell ref="G2:J2"/>
    <mergeCell ref="K2:O2"/>
    <mergeCell ref="P2:P3"/>
    <mergeCell ref="C5:D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8"/>
  <sheetViews>
    <sheetView zoomScale="80" zoomScaleNormal="80" workbookViewId="0">
      <selection activeCell="N23" sqref="N23"/>
    </sheetView>
  </sheetViews>
  <sheetFormatPr defaultRowHeight="15" x14ac:dyDescent="0.25"/>
  <cols>
    <col min="4" max="4" width="44.140625" bestFit="1" customWidth="1"/>
    <col min="5" max="5" width="23.5703125" customWidth="1"/>
    <col min="16" max="16" width="10.85546875" customWidth="1"/>
  </cols>
  <sheetData>
    <row r="1" spans="1:22" s="79" customFormat="1" ht="19.5" thickBot="1" x14ac:dyDescent="0.35">
      <c r="A1" s="188" t="s">
        <v>36</v>
      </c>
    </row>
    <row r="2" spans="1:22" s="79" customFormat="1" ht="15" customHeight="1" x14ac:dyDescent="0.25">
      <c r="A2" s="21"/>
      <c r="B2" s="22"/>
      <c r="C2" s="22"/>
      <c r="D2" s="23"/>
      <c r="E2" s="24"/>
      <c r="F2" s="25"/>
      <c r="G2" s="451" t="s">
        <v>0</v>
      </c>
      <c r="H2" s="452"/>
      <c r="I2" s="452"/>
      <c r="J2" s="436"/>
      <c r="K2" s="437" t="s">
        <v>9</v>
      </c>
      <c r="L2" s="438"/>
      <c r="M2" s="438"/>
      <c r="N2" s="438"/>
      <c r="O2" s="439"/>
      <c r="P2" s="420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26" t="s">
        <v>10</v>
      </c>
      <c r="B3" s="26"/>
      <c r="C3" s="26" t="s">
        <v>11</v>
      </c>
      <c r="D3" s="27" t="s">
        <v>12</v>
      </c>
      <c r="E3" s="27" t="s">
        <v>13</v>
      </c>
      <c r="F3" s="28" t="s">
        <v>14</v>
      </c>
      <c r="G3" s="161">
        <v>30</v>
      </c>
      <c r="H3" s="161">
        <v>32</v>
      </c>
      <c r="I3" s="161">
        <v>35</v>
      </c>
      <c r="J3" s="159">
        <v>38</v>
      </c>
      <c r="K3" s="29">
        <v>50</v>
      </c>
      <c r="L3" s="30">
        <v>55</v>
      </c>
      <c r="M3" s="30">
        <v>41</v>
      </c>
      <c r="N3" s="30">
        <v>45</v>
      </c>
      <c r="O3" s="31">
        <v>6</v>
      </c>
      <c r="P3" s="440"/>
      <c r="Q3" s="7"/>
      <c r="R3" s="7"/>
      <c r="S3" s="7"/>
      <c r="T3" s="7"/>
      <c r="U3" s="7"/>
      <c r="V3" s="7"/>
    </row>
    <row r="4" spans="1:22" ht="6" customHeight="1" x14ac:dyDescent="0.25"/>
    <row r="5" spans="1:22" s="79" customFormat="1" x14ac:dyDescent="0.25">
      <c r="A5" s="41" t="s">
        <v>35</v>
      </c>
      <c r="B5" s="41" t="s">
        <v>406</v>
      </c>
      <c r="C5" s="418" t="s">
        <v>36</v>
      </c>
      <c r="D5" s="419"/>
      <c r="E5" s="42"/>
      <c r="F5" s="42"/>
      <c r="G5" s="43"/>
      <c r="H5" s="43"/>
      <c r="I5" s="43"/>
      <c r="J5" s="43"/>
      <c r="K5" s="43">
        <f>SUM(K7:K28)</f>
        <v>217075</v>
      </c>
      <c r="L5" s="43">
        <f t="shared" ref="L5:O5" si="0">SUM(L7:L28)</f>
        <v>497721</v>
      </c>
      <c r="M5" s="43">
        <f t="shared" si="0"/>
        <v>0</v>
      </c>
      <c r="N5" s="43">
        <f t="shared" si="0"/>
        <v>131000</v>
      </c>
      <c r="O5" s="43">
        <f t="shared" si="0"/>
        <v>200</v>
      </c>
      <c r="P5" s="78">
        <f>SUM(K5:O5)</f>
        <v>845996</v>
      </c>
      <c r="Q5" s="7"/>
      <c r="R5" s="9">
        <f>'Tartu vald'!P25+'Tähtvere vald '!P24+'Laeva vald'!P24+'Puhja vald'!P24</f>
        <v>845996</v>
      </c>
      <c r="S5" s="7"/>
      <c r="T5" s="7"/>
      <c r="U5" s="7"/>
      <c r="V5" s="7"/>
    </row>
    <row r="6" spans="1:22" ht="6" customHeight="1" thickBot="1" x14ac:dyDescent="0.3"/>
    <row r="7" spans="1:22" s="79" customFormat="1" x14ac:dyDescent="0.25">
      <c r="A7" s="211"/>
      <c r="B7" s="212" t="s">
        <v>406</v>
      </c>
      <c r="C7" s="212" t="s">
        <v>37</v>
      </c>
      <c r="D7" s="231" t="s">
        <v>38</v>
      </c>
      <c r="E7" s="215"/>
      <c r="F7" s="215"/>
      <c r="G7" s="216"/>
      <c r="H7" s="216"/>
      <c r="I7" s="216"/>
      <c r="J7" s="216"/>
      <c r="K7" s="217">
        <v>21499</v>
      </c>
      <c r="L7" s="217">
        <v>1703</v>
      </c>
      <c r="M7" s="216"/>
      <c r="N7" s="216"/>
      <c r="O7" s="219"/>
      <c r="P7" s="236">
        <f>SUM(K7:O9)</f>
        <v>90402</v>
      </c>
    </row>
    <row r="8" spans="1:22" s="79" customFormat="1" x14ac:dyDescent="0.25">
      <c r="A8" s="232"/>
      <c r="B8" s="57" t="s">
        <v>407</v>
      </c>
      <c r="C8" s="57" t="s">
        <v>37</v>
      </c>
      <c r="D8" s="52" t="s">
        <v>38</v>
      </c>
      <c r="E8" s="53"/>
      <c r="F8" s="53"/>
      <c r="G8" s="15"/>
      <c r="H8" s="15"/>
      <c r="I8" s="15"/>
      <c r="J8" s="15"/>
      <c r="K8" s="15"/>
      <c r="L8" s="49">
        <v>1000</v>
      </c>
      <c r="M8" s="15"/>
      <c r="N8" s="15"/>
      <c r="O8" s="50"/>
      <c r="P8" s="233"/>
    </row>
    <row r="9" spans="1:22" s="79" customFormat="1" ht="15.75" thickBot="1" x14ac:dyDescent="0.3">
      <c r="A9" s="220"/>
      <c r="B9" s="221" t="s">
        <v>410</v>
      </c>
      <c r="C9" s="221" t="s">
        <v>37</v>
      </c>
      <c r="D9" s="234" t="s">
        <v>38</v>
      </c>
      <c r="E9" s="224"/>
      <c r="F9" s="224"/>
      <c r="G9" s="225"/>
      <c r="H9" s="225"/>
      <c r="I9" s="225"/>
      <c r="J9" s="225"/>
      <c r="K9" s="235">
        <v>61000</v>
      </c>
      <c r="L9" s="235">
        <v>5200</v>
      </c>
      <c r="M9" s="225"/>
      <c r="N9" s="225"/>
      <c r="O9" s="226"/>
      <c r="P9" s="227"/>
    </row>
    <row r="10" spans="1:22" s="79" customFormat="1" ht="5.25" customHeight="1" thickBot="1" x14ac:dyDescent="0.3">
      <c r="A10" s="203"/>
      <c r="B10" s="203"/>
      <c r="C10" s="203"/>
      <c r="D10" s="237"/>
      <c r="E10" s="205"/>
      <c r="F10" s="205"/>
      <c r="G10" s="206"/>
      <c r="H10" s="206"/>
      <c r="I10" s="206"/>
      <c r="J10" s="206"/>
      <c r="K10" s="207"/>
      <c r="L10" s="207"/>
      <c r="M10" s="206"/>
      <c r="N10" s="206"/>
      <c r="O10" s="209"/>
      <c r="P10" s="210"/>
    </row>
    <row r="11" spans="1:22" s="79" customFormat="1" ht="15.75" thickBot="1" x14ac:dyDescent="0.3">
      <c r="A11" s="195"/>
      <c r="B11" s="196" t="s">
        <v>409</v>
      </c>
      <c r="C11" s="238" t="s">
        <v>405</v>
      </c>
      <c r="D11" s="239" t="s">
        <v>339</v>
      </c>
      <c r="E11" s="198"/>
      <c r="F11" s="198"/>
      <c r="G11" s="199"/>
      <c r="H11" s="199"/>
      <c r="I11" s="199"/>
      <c r="J11" s="199"/>
      <c r="K11" s="199">
        <v>65600</v>
      </c>
      <c r="L11" s="199">
        <v>7700</v>
      </c>
      <c r="M11" s="199"/>
      <c r="N11" s="199"/>
      <c r="O11" s="202"/>
      <c r="P11" s="240">
        <f>SUM(K11:O11)</f>
        <v>73300</v>
      </c>
    </row>
    <row r="12" spans="1:22" s="79" customFormat="1" ht="6" customHeight="1" thickBot="1" x14ac:dyDescent="0.3">
      <c r="A12" s="203"/>
      <c r="B12" s="203"/>
      <c r="C12" s="241"/>
      <c r="D12" s="242"/>
      <c r="E12" s="205"/>
      <c r="F12" s="205"/>
      <c r="G12" s="206"/>
      <c r="H12" s="206"/>
      <c r="I12" s="206"/>
      <c r="J12" s="206"/>
      <c r="K12" s="206"/>
      <c r="L12" s="206"/>
      <c r="M12" s="206"/>
      <c r="N12" s="206"/>
      <c r="O12" s="209"/>
      <c r="P12" s="210"/>
    </row>
    <row r="13" spans="1:22" s="79" customFormat="1" x14ac:dyDescent="0.25">
      <c r="A13" s="211"/>
      <c r="B13" s="212" t="s">
        <v>407</v>
      </c>
      <c r="C13" s="212" t="s">
        <v>39</v>
      </c>
      <c r="D13" s="231" t="s">
        <v>299</v>
      </c>
      <c r="E13" s="215"/>
      <c r="F13" s="215"/>
      <c r="G13" s="216"/>
      <c r="H13" s="216"/>
      <c r="I13" s="216"/>
      <c r="J13" s="216"/>
      <c r="K13" s="216"/>
      <c r="L13" s="217">
        <v>40000</v>
      </c>
      <c r="M13" s="216"/>
      <c r="N13" s="216"/>
      <c r="O13" s="219"/>
      <c r="P13" s="236">
        <f>SUM(K13:O17)</f>
        <v>473045</v>
      </c>
    </row>
    <row r="14" spans="1:22" s="79" customFormat="1" x14ac:dyDescent="0.25">
      <c r="A14" s="232"/>
      <c r="B14" s="57" t="s">
        <v>406</v>
      </c>
      <c r="C14" s="57" t="s">
        <v>39</v>
      </c>
      <c r="D14" s="52" t="s">
        <v>40</v>
      </c>
      <c r="E14" s="53"/>
      <c r="F14" s="53"/>
      <c r="G14" s="15"/>
      <c r="H14" s="15"/>
      <c r="I14" s="15"/>
      <c r="J14" s="15"/>
      <c r="K14" s="15"/>
      <c r="L14" s="49">
        <v>63085</v>
      </c>
      <c r="M14" s="15"/>
      <c r="N14" s="15"/>
      <c r="O14" s="50"/>
      <c r="P14" s="233"/>
    </row>
    <row r="15" spans="1:22" s="79" customFormat="1" ht="45" x14ac:dyDescent="0.25">
      <c r="A15" s="232"/>
      <c r="B15" s="57" t="s">
        <v>410</v>
      </c>
      <c r="C15" s="57" t="s">
        <v>138</v>
      </c>
      <c r="D15" s="52" t="s">
        <v>139</v>
      </c>
      <c r="E15" s="110" t="s">
        <v>414</v>
      </c>
      <c r="F15" s="53"/>
      <c r="G15" s="15"/>
      <c r="H15" s="15"/>
      <c r="I15" s="15"/>
      <c r="J15" s="15"/>
      <c r="K15" s="49">
        <v>13440</v>
      </c>
      <c r="L15" s="49">
        <v>25520</v>
      </c>
      <c r="M15" s="15"/>
      <c r="N15" s="49">
        <v>31000</v>
      </c>
      <c r="O15" s="50"/>
      <c r="P15" s="233"/>
    </row>
    <row r="16" spans="1:22" s="79" customFormat="1" ht="14.25" customHeight="1" x14ac:dyDescent="0.25">
      <c r="A16" s="57"/>
      <c r="B16" s="57" t="s">
        <v>410</v>
      </c>
      <c r="C16" s="57" t="s">
        <v>142</v>
      </c>
      <c r="D16" s="52" t="s">
        <v>40</v>
      </c>
      <c r="E16" s="53" t="s">
        <v>143</v>
      </c>
      <c r="F16" s="53"/>
      <c r="G16" s="15"/>
      <c r="H16" s="15"/>
      <c r="I16" s="15"/>
      <c r="J16" s="15"/>
      <c r="K16" s="15"/>
      <c r="L16" s="49">
        <v>160000</v>
      </c>
      <c r="M16" s="15"/>
      <c r="N16" s="49">
        <v>50000</v>
      </c>
      <c r="O16" s="50"/>
      <c r="P16" s="51"/>
    </row>
    <row r="17" spans="1:16" s="79" customFormat="1" ht="15.75" thickBot="1" x14ac:dyDescent="0.3">
      <c r="A17" s="220"/>
      <c r="B17" s="221" t="s">
        <v>409</v>
      </c>
      <c r="C17" s="247" t="s">
        <v>39</v>
      </c>
      <c r="D17" s="248" t="s">
        <v>299</v>
      </c>
      <c r="E17" s="224" t="s">
        <v>341</v>
      </c>
      <c r="F17" s="224"/>
      <c r="G17" s="225"/>
      <c r="H17" s="225"/>
      <c r="I17" s="225"/>
      <c r="J17" s="225"/>
      <c r="K17" s="225"/>
      <c r="L17" s="225">
        <v>90000</v>
      </c>
      <c r="M17" s="225"/>
      <c r="N17" s="225"/>
      <c r="O17" s="226"/>
      <c r="P17" s="227"/>
    </row>
    <row r="18" spans="1:16" s="79" customFormat="1" ht="6" customHeight="1" thickBot="1" x14ac:dyDescent="0.3">
      <c r="A18" s="245"/>
      <c r="B18" s="112"/>
      <c r="C18" s="112"/>
      <c r="D18" s="117"/>
      <c r="E18" s="113"/>
      <c r="F18" s="113"/>
      <c r="G18" s="16"/>
      <c r="H18" s="16"/>
      <c r="I18" s="16"/>
      <c r="J18" s="16"/>
      <c r="K18" s="16"/>
      <c r="L18" s="83"/>
      <c r="M18" s="16"/>
      <c r="N18" s="83"/>
      <c r="O18" s="114"/>
      <c r="P18" s="194"/>
    </row>
    <row r="19" spans="1:16" s="79" customFormat="1" ht="15.75" thickBot="1" x14ac:dyDescent="0.3">
      <c r="A19" s="195"/>
      <c r="B19" s="196" t="s">
        <v>406</v>
      </c>
      <c r="C19" s="196" t="s">
        <v>41</v>
      </c>
      <c r="D19" s="246" t="s">
        <v>42</v>
      </c>
      <c r="E19" s="198"/>
      <c r="F19" s="198"/>
      <c r="G19" s="199"/>
      <c r="H19" s="199"/>
      <c r="I19" s="199"/>
      <c r="J19" s="199"/>
      <c r="K19" s="200">
        <v>14884</v>
      </c>
      <c r="L19" s="200">
        <v>9600</v>
      </c>
      <c r="M19" s="199"/>
      <c r="N19" s="199"/>
      <c r="O19" s="202"/>
      <c r="P19" s="240">
        <f>SUM(K19:O19)</f>
        <v>24484</v>
      </c>
    </row>
    <row r="20" spans="1:16" s="79" customFormat="1" ht="9" customHeight="1" thickBot="1" x14ac:dyDescent="0.3">
      <c r="A20" s="203"/>
      <c r="B20" s="203"/>
      <c r="C20" s="203"/>
      <c r="D20" s="237"/>
      <c r="E20" s="205"/>
      <c r="F20" s="205"/>
      <c r="G20" s="206"/>
      <c r="H20" s="206"/>
      <c r="I20" s="206"/>
      <c r="J20" s="206"/>
      <c r="K20" s="206"/>
      <c r="L20" s="207"/>
      <c r="M20" s="206"/>
      <c r="N20" s="207"/>
      <c r="O20" s="209"/>
      <c r="P20" s="210"/>
    </row>
    <row r="21" spans="1:16" s="79" customFormat="1" x14ac:dyDescent="0.25">
      <c r="A21" s="211"/>
      <c r="B21" s="212" t="s">
        <v>410</v>
      </c>
      <c r="C21" s="212" t="s">
        <v>43</v>
      </c>
      <c r="D21" s="231" t="s">
        <v>144</v>
      </c>
      <c r="E21" s="215"/>
      <c r="F21" s="215"/>
      <c r="G21" s="216"/>
      <c r="H21" s="216"/>
      <c r="I21" s="216"/>
      <c r="J21" s="216"/>
      <c r="K21" s="216"/>
      <c r="L21" s="217">
        <v>25000</v>
      </c>
      <c r="M21" s="216"/>
      <c r="N21" s="216"/>
      <c r="O21" s="219"/>
      <c r="P21" s="236">
        <f>SUM(L21:O23)</f>
        <v>107200</v>
      </c>
    </row>
    <row r="22" spans="1:16" s="79" customFormat="1" ht="30" x14ac:dyDescent="0.25">
      <c r="A22" s="232"/>
      <c r="B22" s="57" t="s">
        <v>409</v>
      </c>
      <c r="C22" s="116" t="s">
        <v>43</v>
      </c>
      <c r="D22" s="47" t="s">
        <v>343</v>
      </c>
      <c r="E22" s="53" t="s">
        <v>344</v>
      </c>
      <c r="F22" s="53"/>
      <c r="G22" s="15"/>
      <c r="H22" s="15"/>
      <c r="I22" s="15"/>
      <c r="J22" s="15"/>
      <c r="K22" s="15"/>
      <c r="L22" s="15">
        <v>37000</v>
      </c>
      <c r="M22" s="15"/>
      <c r="N22" s="15"/>
      <c r="O22" s="50">
        <v>200</v>
      </c>
      <c r="P22" s="233"/>
    </row>
    <row r="23" spans="1:16" s="79" customFormat="1" ht="15.75" thickBot="1" x14ac:dyDescent="0.3">
      <c r="A23" s="220"/>
      <c r="B23" s="221" t="s">
        <v>406</v>
      </c>
      <c r="C23" s="221" t="s">
        <v>43</v>
      </c>
      <c r="D23" s="234" t="s">
        <v>44</v>
      </c>
      <c r="E23" s="224"/>
      <c r="F23" s="224"/>
      <c r="G23" s="225"/>
      <c r="H23" s="225"/>
      <c r="I23" s="225"/>
      <c r="J23" s="225"/>
      <c r="K23" s="225"/>
      <c r="L23" s="235">
        <v>5000</v>
      </c>
      <c r="M23" s="225"/>
      <c r="N23" s="235">
        <v>40000</v>
      </c>
      <c r="O23" s="226"/>
      <c r="P23" s="227"/>
    </row>
    <row r="24" spans="1:16" s="79" customFormat="1" ht="5.25" customHeight="1" thickBot="1" x14ac:dyDescent="0.3">
      <c r="A24" s="249"/>
      <c r="B24" s="203"/>
      <c r="C24" s="203"/>
      <c r="D24" s="237"/>
      <c r="E24" s="205"/>
      <c r="F24" s="205"/>
      <c r="G24" s="206"/>
      <c r="H24" s="206"/>
      <c r="I24" s="206"/>
      <c r="J24" s="206"/>
      <c r="K24" s="206"/>
      <c r="L24" s="207"/>
      <c r="M24" s="206"/>
      <c r="N24" s="207"/>
      <c r="O24" s="209"/>
      <c r="P24" s="250"/>
    </row>
    <row r="25" spans="1:16" s="79" customFormat="1" x14ac:dyDescent="0.25">
      <c r="A25" s="211"/>
      <c r="B25" s="212" t="s">
        <v>406</v>
      </c>
      <c r="C25" s="212" t="s">
        <v>45</v>
      </c>
      <c r="D25" s="231" t="s">
        <v>47</v>
      </c>
      <c r="E25" s="215"/>
      <c r="F25" s="215"/>
      <c r="G25" s="216"/>
      <c r="H25" s="216"/>
      <c r="I25" s="216"/>
      <c r="J25" s="216"/>
      <c r="K25" s="216"/>
      <c r="L25" s="216"/>
      <c r="M25" s="216"/>
      <c r="N25" s="217">
        <v>10000</v>
      </c>
      <c r="O25" s="219"/>
      <c r="P25" s="236">
        <f>SUM(K25:O28)</f>
        <v>77565</v>
      </c>
    </row>
    <row r="26" spans="1:16" s="79" customFormat="1" ht="14.25" customHeight="1" x14ac:dyDescent="0.25">
      <c r="A26" s="232"/>
      <c r="B26" s="57" t="s">
        <v>406</v>
      </c>
      <c r="C26" s="57" t="s">
        <v>45</v>
      </c>
      <c r="D26" s="111" t="s">
        <v>46</v>
      </c>
      <c r="E26" s="53"/>
      <c r="F26" s="53"/>
      <c r="G26" s="15"/>
      <c r="H26" s="15"/>
      <c r="I26" s="15"/>
      <c r="J26" s="15"/>
      <c r="K26" s="49">
        <v>28610</v>
      </c>
      <c r="L26" s="49">
        <v>23313</v>
      </c>
      <c r="M26" s="15"/>
      <c r="N26" s="15"/>
      <c r="O26" s="50"/>
      <c r="P26" s="233"/>
    </row>
    <row r="27" spans="1:16" s="79" customFormat="1" ht="14.25" customHeight="1" x14ac:dyDescent="0.25">
      <c r="A27" s="232"/>
      <c r="B27" s="57" t="s">
        <v>407</v>
      </c>
      <c r="C27" s="57" t="s">
        <v>45</v>
      </c>
      <c r="D27" s="52" t="s">
        <v>300</v>
      </c>
      <c r="E27" s="53"/>
      <c r="F27" s="53"/>
      <c r="G27" s="15"/>
      <c r="H27" s="15"/>
      <c r="I27" s="15"/>
      <c r="J27" s="15"/>
      <c r="K27" s="49">
        <v>12042</v>
      </c>
      <c r="L27" s="49">
        <v>1600</v>
      </c>
      <c r="M27" s="15"/>
      <c r="N27" s="15"/>
      <c r="O27" s="50"/>
      <c r="P27" s="233"/>
    </row>
    <row r="28" spans="1:16" s="79" customFormat="1" ht="14.25" customHeight="1" thickBot="1" x14ac:dyDescent="0.3">
      <c r="A28" s="220"/>
      <c r="B28" s="221" t="s">
        <v>409</v>
      </c>
      <c r="C28" s="247" t="s">
        <v>45</v>
      </c>
      <c r="D28" s="248" t="s">
        <v>300</v>
      </c>
      <c r="E28" s="223" t="s">
        <v>346</v>
      </c>
      <c r="F28" s="224"/>
      <c r="G28" s="225"/>
      <c r="H28" s="225"/>
      <c r="I28" s="225"/>
      <c r="J28" s="225"/>
      <c r="K28" s="225"/>
      <c r="L28" s="225">
        <v>2000</v>
      </c>
      <c r="M28" s="225"/>
      <c r="N28" s="225"/>
      <c r="O28" s="226"/>
      <c r="P28" s="227"/>
    </row>
  </sheetData>
  <sortState ref="A13:O17">
    <sortCondition ref="B13:B17"/>
  </sortState>
  <mergeCells count="4">
    <mergeCell ref="G2:J2"/>
    <mergeCell ref="K2:O2"/>
    <mergeCell ref="P2:P3"/>
    <mergeCell ref="C5:D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zoomScale="70" zoomScaleNormal="70" workbookViewId="0">
      <selection activeCell="B6" sqref="B6"/>
    </sheetView>
  </sheetViews>
  <sheetFormatPr defaultRowHeight="15" x14ac:dyDescent="0.25"/>
  <cols>
    <col min="4" max="4" width="25.5703125" bestFit="1" customWidth="1"/>
    <col min="5" max="5" width="13.42578125" customWidth="1"/>
  </cols>
  <sheetData>
    <row r="1" spans="1:22" s="79" customFormat="1" ht="19.5" thickBot="1" x14ac:dyDescent="0.35">
      <c r="A1" s="188" t="s">
        <v>49</v>
      </c>
    </row>
    <row r="2" spans="1:22" s="79" customFormat="1" ht="15" customHeight="1" x14ac:dyDescent="0.25">
      <c r="A2" s="21"/>
      <c r="B2" s="22"/>
      <c r="C2" s="22"/>
      <c r="D2" s="23"/>
      <c r="E2" s="24"/>
      <c r="F2" s="25"/>
      <c r="G2" s="451" t="s">
        <v>0</v>
      </c>
      <c r="H2" s="452"/>
      <c r="I2" s="452"/>
      <c r="J2" s="436"/>
      <c r="K2" s="437" t="s">
        <v>9</v>
      </c>
      <c r="L2" s="438"/>
      <c r="M2" s="438"/>
      <c r="N2" s="438"/>
      <c r="O2" s="439"/>
      <c r="P2" s="420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26" t="s">
        <v>10</v>
      </c>
      <c r="B3" s="26"/>
      <c r="C3" s="26" t="s">
        <v>11</v>
      </c>
      <c r="D3" s="27" t="s">
        <v>12</v>
      </c>
      <c r="E3" s="27" t="s">
        <v>13</v>
      </c>
      <c r="F3" s="28" t="s">
        <v>14</v>
      </c>
      <c r="G3" s="161">
        <v>30</v>
      </c>
      <c r="H3" s="161">
        <v>32</v>
      </c>
      <c r="I3" s="161">
        <v>35</v>
      </c>
      <c r="J3" s="159">
        <v>38</v>
      </c>
      <c r="K3" s="29">
        <v>50</v>
      </c>
      <c r="L3" s="30">
        <v>55</v>
      </c>
      <c r="M3" s="30">
        <v>41</v>
      </c>
      <c r="N3" s="30">
        <v>45</v>
      </c>
      <c r="O3" s="31">
        <v>6</v>
      </c>
      <c r="P3" s="440"/>
      <c r="Q3" s="7"/>
      <c r="R3" s="7"/>
      <c r="S3" s="7"/>
      <c r="T3" s="7"/>
      <c r="U3" s="7"/>
      <c r="V3" s="7"/>
    </row>
    <row r="4" spans="1:22" ht="7.5" customHeight="1" x14ac:dyDescent="0.25"/>
    <row r="5" spans="1:22" s="79" customFormat="1" ht="15.75" thickBot="1" x14ac:dyDescent="0.3">
      <c r="A5" s="129" t="s">
        <v>48</v>
      </c>
      <c r="B5" s="129" t="s">
        <v>406</v>
      </c>
      <c r="C5" s="450" t="s">
        <v>49</v>
      </c>
      <c r="D5" s="428"/>
      <c r="E5" s="130"/>
      <c r="F5" s="130"/>
      <c r="G5" s="131"/>
      <c r="H5" s="131"/>
      <c r="I5" s="131"/>
      <c r="J5" s="131"/>
      <c r="K5" s="131">
        <f>SUM(K6:K15)</f>
        <v>50011</v>
      </c>
      <c r="L5" s="131">
        <f t="shared" ref="L5:O5" si="0">SUM(L6:L15)</f>
        <v>305630</v>
      </c>
      <c r="M5" s="131">
        <f t="shared" si="0"/>
        <v>0</v>
      </c>
      <c r="N5" s="131">
        <f t="shared" si="0"/>
        <v>2000</v>
      </c>
      <c r="O5" s="131">
        <f t="shared" si="0"/>
        <v>0</v>
      </c>
      <c r="P5" s="132">
        <f>SUM(K5:O5)</f>
        <v>357641</v>
      </c>
      <c r="Q5" s="9"/>
      <c r="R5" s="7"/>
      <c r="S5" s="7"/>
      <c r="T5" s="7"/>
      <c r="U5" s="7"/>
      <c r="V5" s="7"/>
    </row>
    <row r="6" spans="1:22" s="79" customFormat="1" x14ac:dyDescent="0.25">
      <c r="A6" s="211"/>
      <c r="B6" s="212" t="s">
        <v>406</v>
      </c>
      <c r="C6" s="263" t="s">
        <v>50</v>
      </c>
      <c r="D6" s="264" t="s">
        <v>51</v>
      </c>
      <c r="E6" s="265"/>
      <c r="F6" s="265"/>
      <c r="G6" s="266"/>
      <c r="H6" s="266"/>
      <c r="I6" s="266"/>
      <c r="J6" s="266"/>
      <c r="K6" s="217">
        <v>3556</v>
      </c>
      <c r="L6" s="217">
        <v>4400</v>
      </c>
      <c r="M6" s="266"/>
      <c r="N6" s="266"/>
      <c r="O6" s="267"/>
      <c r="P6" s="236">
        <f>SUM(K6:O9)</f>
        <v>24736</v>
      </c>
      <c r="Q6" s="7"/>
      <c r="R6" s="7"/>
      <c r="S6" s="7"/>
      <c r="T6" s="7"/>
      <c r="U6" s="7"/>
      <c r="V6" s="7"/>
    </row>
    <row r="7" spans="1:22" s="127" customFormat="1" x14ac:dyDescent="0.25">
      <c r="A7" s="268"/>
      <c r="B7" s="116" t="s">
        <v>407</v>
      </c>
      <c r="C7" s="193" t="s">
        <v>50</v>
      </c>
      <c r="D7" s="256" t="s">
        <v>301</v>
      </c>
      <c r="E7" s="110"/>
      <c r="F7" s="110"/>
      <c r="G7" s="257"/>
      <c r="H7" s="257"/>
      <c r="I7" s="257"/>
      <c r="J7" s="257"/>
      <c r="K7" s="257"/>
      <c r="L7" s="258">
        <v>1280</v>
      </c>
      <c r="M7" s="257"/>
      <c r="N7" s="257"/>
      <c r="O7" s="259"/>
      <c r="P7" s="269"/>
      <c r="Q7" s="260"/>
      <c r="R7" s="260"/>
      <c r="S7" s="260"/>
      <c r="T7" s="260"/>
    </row>
    <row r="8" spans="1:22" s="127" customFormat="1" x14ac:dyDescent="0.25">
      <c r="A8" s="268"/>
      <c r="B8" s="116" t="s">
        <v>409</v>
      </c>
      <c r="C8" s="193" t="s">
        <v>50</v>
      </c>
      <c r="D8" s="256" t="s">
        <v>301</v>
      </c>
      <c r="E8" s="110"/>
      <c r="F8" s="110"/>
      <c r="G8" s="257"/>
      <c r="H8" s="257"/>
      <c r="I8" s="257"/>
      <c r="J8" s="257"/>
      <c r="K8" s="257"/>
      <c r="L8" s="257">
        <v>8500</v>
      </c>
      <c r="M8" s="257"/>
      <c r="N8" s="257">
        <v>2000</v>
      </c>
      <c r="O8" s="63"/>
      <c r="P8" s="270"/>
      <c r="Q8" s="260"/>
      <c r="R8" s="260"/>
      <c r="S8" s="260"/>
      <c r="T8" s="260"/>
    </row>
    <row r="9" spans="1:22" s="79" customFormat="1" ht="14.25" customHeight="1" thickBot="1" x14ac:dyDescent="0.3">
      <c r="A9" s="271"/>
      <c r="B9" s="272" t="s">
        <v>410</v>
      </c>
      <c r="C9" s="273" t="s">
        <v>50</v>
      </c>
      <c r="D9" s="274" t="s">
        <v>51</v>
      </c>
      <c r="E9" s="223"/>
      <c r="F9" s="223"/>
      <c r="G9" s="275"/>
      <c r="H9" s="275"/>
      <c r="I9" s="275"/>
      <c r="J9" s="275"/>
      <c r="K9" s="275"/>
      <c r="L9" s="276">
        <v>5000</v>
      </c>
      <c r="M9" s="275"/>
      <c r="N9" s="275"/>
      <c r="O9" s="277"/>
      <c r="P9" s="278"/>
    </row>
    <row r="10" spans="1:22" s="79" customFormat="1" ht="6" customHeight="1" thickBot="1" x14ac:dyDescent="0.3">
      <c r="A10" s="241"/>
      <c r="B10" s="279"/>
      <c r="C10" s="280"/>
      <c r="D10" s="281"/>
      <c r="E10" s="282"/>
      <c r="F10" s="282"/>
      <c r="G10" s="283"/>
      <c r="H10" s="283"/>
      <c r="I10" s="283"/>
      <c r="J10" s="283"/>
      <c r="K10" s="283"/>
      <c r="L10" s="284"/>
      <c r="M10" s="283"/>
      <c r="N10" s="283"/>
      <c r="O10" s="285"/>
      <c r="P10" s="286"/>
    </row>
    <row r="11" spans="1:22" s="79" customFormat="1" ht="14.25" customHeight="1" x14ac:dyDescent="0.25">
      <c r="A11" s="287"/>
      <c r="B11" s="288" t="s">
        <v>407</v>
      </c>
      <c r="C11" s="289" t="s">
        <v>145</v>
      </c>
      <c r="D11" s="290" t="s">
        <v>302</v>
      </c>
      <c r="E11" s="291"/>
      <c r="F11" s="291"/>
      <c r="G11" s="292"/>
      <c r="H11" s="292"/>
      <c r="I11" s="292"/>
      <c r="J11" s="292"/>
      <c r="K11" s="293">
        <v>8055</v>
      </c>
      <c r="L11" s="293">
        <v>2600</v>
      </c>
      <c r="M11" s="292"/>
      <c r="N11" s="292"/>
      <c r="O11" s="294"/>
      <c r="P11" s="236">
        <f>SUM(K11:O13)</f>
        <v>299305</v>
      </c>
    </row>
    <row r="12" spans="1:22" s="79" customFormat="1" ht="14.25" customHeight="1" x14ac:dyDescent="0.25">
      <c r="A12" s="268"/>
      <c r="B12" s="120" t="s">
        <v>409</v>
      </c>
      <c r="C12" s="261" t="s">
        <v>145</v>
      </c>
      <c r="D12" s="256" t="s">
        <v>349</v>
      </c>
      <c r="E12" s="110"/>
      <c r="F12" s="110"/>
      <c r="G12" s="257"/>
      <c r="H12" s="257"/>
      <c r="I12" s="257"/>
      <c r="J12" s="257"/>
      <c r="K12" s="257">
        <v>4800</v>
      </c>
      <c r="L12" s="257">
        <v>63850</v>
      </c>
      <c r="M12" s="257"/>
      <c r="N12" s="257"/>
      <c r="O12" s="63"/>
      <c r="P12" s="270"/>
    </row>
    <row r="13" spans="1:22" s="79" customFormat="1" ht="15.75" thickBot="1" x14ac:dyDescent="0.3">
      <c r="A13" s="271"/>
      <c r="B13" s="247" t="s">
        <v>410</v>
      </c>
      <c r="C13" s="222" t="s">
        <v>145</v>
      </c>
      <c r="D13" s="274" t="s">
        <v>146</v>
      </c>
      <c r="E13" s="223"/>
      <c r="F13" s="223"/>
      <c r="G13" s="275"/>
      <c r="H13" s="275"/>
      <c r="I13" s="275"/>
      <c r="J13" s="275"/>
      <c r="K13" s="275"/>
      <c r="L13" s="276">
        <v>220000</v>
      </c>
      <c r="M13" s="275"/>
      <c r="N13" s="275"/>
      <c r="O13" s="277"/>
      <c r="P13" s="278"/>
      <c r="Q13" s="7"/>
      <c r="R13" s="7"/>
      <c r="S13" s="7"/>
      <c r="T13" s="7"/>
      <c r="U13" s="7"/>
    </row>
    <row r="14" spans="1:22" s="79" customFormat="1" ht="6.75" customHeight="1" thickBot="1" x14ac:dyDescent="0.3">
      <c r="A14" s="241"/>
      <c r="B14" s="241"/>
      <c r="C14" s="295"/>
      <c r="D14" s="281"/>
      <c r="E14" s="282"/>
      <c r="F14" s="282"/>
      <c r="G14" s="283"/>
      <c r="H14" s="283"/>
      <c r="I14" s="283"/>
      <c r="J14" s="283"/>
      <c r="K14" s="283"/>
      <c r="L14" s="284"/>
      <c r="M14" s="283"/>
      <c r="N14" s="283"/>
      <c r="O14" s="285"/>
      <c r="P14" s="286"/>
      <c r="Q14" s="7"/>
      <c r="R14" s="7"/>
      <c r="S14" s="7"/>
      <c r="T14" s="7"/>
      <c r="U14" s="7"/>
    </row>
    <row r="15" spans="1:22" s="79" customFormat="1" ht="15.75" thickBot="1" x14ac:dyDescent="0.3">
      <c r="A15" s="296"/>
      <c r="B15" s="238" t="s">
        <v>409</v>
      </c>
      <c r="C15" s="297" t="s">
        <v>415</v>
      </c>
      <c r="D15" s="298" t="s">
        <v>350</v>
      </c>
      <c r="E15" s="299" t="s">
        <v>351</v>
      </c>
      <c r="F15" s="299"/>
      <c r="G15" s="300"/>
      <c r="H15" s="300"/>
      <c r="I15" s="300"/>
      <c r="J15" s="300"/>
      <c r="K15" s="300">
        <v>33600</v>
      </c>
      <c r="L15" s="300"/>
      <c r="M15" s="300"/>
      <c r="N15" s="300"/>
      <c r="O15" s="301"/>
      <c r="P15" s="240">
        <f>SUM(K15:O15)</f>
        <v>33600</v>
      </c>
      <c r="Q15" s="7"/>
      <c r="R15" s="7"/>
      <c r="S15" s="7"/>
      <c r="T15" s="7"/>
      <c r="U15" s="7"/>
    </row>
    <row r="16" spans="1:22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</sheetData>
  <sortState ref="A6:P13">
    <sortCondition ref="C6:C13"/>
  </sortState>
  <mergeCells count="4">
    <mergeCell ref="G2:J2"/>
    <mergeCell ref="K2:O2"/>
    <mergeCell ref="P2:P3"/>
    <mergeCell ref="C5:D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"/>
  <sheetViews>
    <sheetView zoomScale="90" zoomScaleNormal="90" workbookViewId="0">
      <selection activeCell="H19" sqref="H19"/>
    </sheetView>
  </sheetViews>
  <sheetFormatPr defaultRowHeight="15" x14ac:dyDescent="0.25"/>
  <cols>
    <col min="4" max="4" width="35" style="3" customWidth="1"/>
    <col min="5" max="5" width="17.5703125" customWidth="1"/>
    <col min="11" max="15" width="10.5703125" customWidth="1"/>
  </cols>
  <sheetData>
    <row r="1" spans="1:22" s="79" customFormat="1" ht="19.5" thickBot="1" x14ac:dyDescent="0.35">
      <c r="A1" s="188" t="s">
        <v>53</v>
      </c>
      <c r="D1" s="3"/>
    </row>
    <row r="2" spans="1:22" s="79" customFormat="1" ht="15" customHeight="1" x14ac:dyDescent="0.25">
      <c r="A2" s="21"/>
      <c r="B2" s="22"/>
      <c r="C2" s="22"/>
      <c r="D2" s="121"/>
      <c r="E2" s="24"/>
      <c r="F2" s="25"/>
      <c r="G2" s="451" t="s">
        <v>0</v>
      </c>
      <c r="H2" s="452"/>
      <c r="I2" s="452"/>
      <c r="J2" s="436"/>
      <c r="K2" s="437" t="s">
        <v>9</v>
      </c>
      <c r="L2" s="438"/>
      <c r="M2" s="438"/>
      <c r="N2" s="438"/>
      <c r="O2" s="439"/>
      <c r="P2" s="420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26" t="s">
        <v>10</v>
      </c>
      <c r="B3" s="26"/>
      <c r="C3" s="26" t="s">
        <v>11</v>
      </c>
      <c r="D3" s="27" t="s">
        <v>12</v>
      </c>
      <c r="E3" s="27" t="s">
        <v>13</v>
      </c>
      <c r="F3" s="28" t="s">
        <v>14</v>
      </c>
      <c r="G3" s="161">
        <v>30</v>
      </c>
      <c r="H3" s="161">
        <v>32</v>
      </c>
      <c r="I3" s="161">
        <v>35</v>
      </c>
      <c r="J3" s="159">
        <v>38</v>
      </c>
      <c r="K3" s="29">
        <v>50</v>
      </c>
      <c r="L3" s="30">
        <v>55</v>
      </c>
      <c r="M3" s="30">
        <v>41</v>
      </c>
      <c r="N3" s="30">
        <v>45</v>
      </c>
      <c r="O3" s="31">
        <v>6</v>
      </c>
      <c r="P3" s="440"/>
      <c r="Q3" s="7"/>
      <c r="R3" s="7"/>
      <c r="S3" s="7"/>
      <c r="T3" s="7"/>
      <c r="U3" s="7"/>
      <c r="V3" s="7"/>
    </row>
    <row r="4" spans="1:22" ht="6" customHeight="1" x14ac:dyDescent="0.25"/>
    <row r="5" spans="1:22" s="79" customFormat="1" ht="15.75" thickBot="1" x14ac:dyDescent="0.3">
      <c r="A5" s="129" t="s">
        <v>52</v>
      </c>
      <c r="B5" s="129" t="s">
        <v>406</v>
      </c>
      <c r="C5" s="450" t="s">
        <v>53</v>
      </c>
      <c r="D5" s="428"/>
      <c r="E5" s="130"/>
      <c r="F5" s="303"/>
      <c r="G5" s="304"/>
      <c r="H5" s="305">
        <f>SUM(H6:H21)</f>
        <v>16363</v>
      </c>
      <c r="I5" s="304"/>
      <c r="J5" s="304"/>
      <c r="K5" s="306">
        <f>SUM(K6:K21)</f>
        <v>17928</v>
      </c>
      <c r="L5" s="131">
        <f t="shared" ref="L5:O5" si="0">SUM(L6:L21)</f>
        <v>148862</v>
      </c>
      <c r="M5" s="131">
        <f t="shared" si="0"/>
        <v>0</v>
      </c>
      <c r="N5" s="131">
        <f t="shared" si="0"/>
        <v>35400</v>
      </c>
      <c r="O5" s="131">
        <f t="shared" si="0"/>
        <v>100</v>
      </c>
      <c r="P5" s="132">
        <f>SUM(K5:O5)</f>
        <v>202290</v>
      </c>
      <c r="Q5" s="9"/>
      <c r="R5" s="7"/>
      <c r="S5" s="7"/>
      <c r="T5" s="7"/>
      <c r="U5" s="7"/>
      <c r="V5" s="7"/>
    </row>
    <row r="6" spans="1:22" s="79" customFormat="1" ht="15.75" thickBot="1" x14ac:dyDescent="0.3">
      <c r="A6" s="296"/>
      <c r="B6" s="238" t="s">
        <v>407</v>
      </c>
      <c r="C6" s="297" t="s">
        <v>303</v>
      </c>
      <c r="D6" s="307" t="s">
        <v>304</v>
      </c>
      <c r="E6" s="299"/>
      <c r="F6" s="299"/>
      <c r="G6" s="300"/>
      <c r="H6" s="300"/>
      <c r="I6" s="300"/>
      <c r="J6" s="300"/>
      <c r="K6" s="300"/>
      <c r="L6" s="308">
        <v>5000</v>
      </c>
      <c r="M6" s="300"/>
      <c r="N6" s="300"/>
      <c r="O6" s="309"/>
      <c r="P6" s="240">
        <f>SUM(K6:O6)</f>
        <v>5000</v>
      </c>
      <c r="Q6" s="67"/>
      <c r="R6" s="67"/>
      <c r="S6" s="67"/>
      <c r="T6" s="67"/>
      <c r="U6" s="67"/>
      <c r="V6" s="67"/>
    </row>
    <row r="7" spans="1:22" s="79" customFormat="1" ht="5.25" customHeight="1" thickBot="1" x14ac:dyDescent="0.3">
      <c r="A7" s="241"/>
      <c r="B7" s="241"/>
      <c r="C7" s="295"/>
      <c r="D7" s="310"/>
      <c r="E7" s="282"/>
      <c r="F7" s="282"/>
      <c r="G7" s="283"/>
      <c r="H7" s="283"/>
      <c r="I7" s="283"/>
      <c r="J7" s="283"/>
      <c r="K7" s="283"/>
      <c r="L7" s="284"/>
      <c r="M7" s="283"/>
      <c r="N7" s="283"/>
      <c r="O7" s="311"/>
      <c r="P7" s="210"/>
      <c r="Q7" s="67"/>
      <c r="R7" s="67"/>
      <c r="S7" s="67"/>
      <c r="T7" s="67"/>
      <c r="U7" s="67"/>
      <c r="V7" s="67"/>
    </row>
    <row r="8" spans="1:22" s="79" customFormat="1" x14ac:dyDescent="0.25">
      <c r="A8" s="287"/>
      <c r="B8" s="312" t="s">
        <v>407</v>
      </c>
      <c r="C8" s="313" t="s">
        <v>147</v>
      </c>
      <c r="D8" s="314" t="s">
        <v>148</v>
      </c>
      <c r="E8" s="291"/>
      <c r="F8" s="291"/>
      <c r="G8" s="292"/>
      <c r="H8" s="292"/>
      <c r="I8" s="292"/>
      <c r="J8" s="292"/>
      <c r="K8" s="292"/>
      <c r="L8" s="293">
        <v>1500</v>
      </c>
      <c r="M8" s="292"/>
      <c r="N8" s="292"/>
      <c r="O8" s="315">
        <v>100</v>
      </c>
      <c r="P8" s="236">
        <f>SUM(K8:O9)</f>
        <v>6600</v>
      </c>
      <c r="Q8" s="67"/>
      <c r="R8" s="67"/>
      <c r="S8" s="67"/>
      <c r="T8" s="67"/>
      <c r="U8" s="67"/>
      <c r="V8" s="67"/>
    </row>
    <row r="9" spans="1:22" s="79" customFormat="1" ht="30.75" thickBot="1" x14ac:dyDescent="0.3">
      <c r="A9" s="271"/>
      <c r="B9" s="247" t="s">
        <v>410</v>
      </c>
      <c r="C9" s="222" t="s">
        <v>147</v>
      </c>
      <c r="D9" s="316" t="s">
        <v>148</v>
      </c>
      <c r="E9" s="223" t="s">
        <v>149</v>
      </c>
      <c r="F9" s="223"/>
      <c r="G9" s="275"/>
      <c r="H9" s="275"/>
      <c r="I9" s="275"/>
      <c r="J9" s="275"/>
      <c r="K9" s="275"/>
      <c r="L9" s="276">
        <v>5000</v>
      </c>
      <c r="M9" s="275"/>
      <c r="N9" s="275"/>
      <c r="O9" s="277"/>
      <c r="P9" s="227"/>
      <c r="Q9" s="67"/>
      <c r="R9" s="67"/>
      <c r="S9" s="67"/>
      <c r="T9" s="67"/>
      <c r="U9" s="67"/>
      <c r="V9" s="67"/>
    </row>
    <row r="10" spans="1:22" s="79" customFormat="1" ht="6" customHeight="1" thickBot="1" x14ac:dyDescent="0.3">
      <c r="A10" s="241"/>
      <c r="B10" s="241"/>
      <c r="C10" s="295"/>
      <c r="D10" s="310"/>
      <c r="E10" s="282"/>
      <c r="F10" s="282"/>
      <c r="G10" s="283"/>
      <c r="H10" s="283"/>
      <c r="I10" s="283"/>
      <c r="J10" s="283"/>
      <c r="K10" s="283"/>
      <c r="L10" s="284"/>
      <c r="M10" s="283"/>
      <c r="N10" s="283"/>
      <c r="O10" s="285"/>
      <c r="P10" s="210"/>
      <c r="Q10" s="67"/>
      <c r="R10" s="67"/>
      <c r="S10" s="67"/>
      <c r="T10" s="67"/>
      <c r="U10" s="67"/>
      <c r="V10" s="67"/>
    </row>
    <row r="11" spans="1:22" s="127" customFormat="1" x14ac:dyDescent="0.25">
      <c r="A11" s="287"/>
      <c r="B11" s="312" t="s">
        <v>406</v>
      </c>
      <c r="C11" s="313" t="s">
        <v>54</v>
      </c>
      <c r="D11" s="314" t="s">
        <v>55</v>
      </c>
      <c r="E11" s="291"/>
      <c r="F11" s="291"/>
      <c r="G11" s="292"/>
      <c r="H11" s="292"/>
      <c r="I11" s="292"/>
      <c r="J11" s="292"/>
      <c r="K11" s="292"/>
      <c r="L11" s="293">
        <v>1500</v>
      </c>
      <c r="M11" s="292"/>
      <c r="N11" s="292"/>
      <c r="O11" s="219"/>
      <c r="P11" s="236">
        <f>SUM(K11:O14)</f>
        <v>80000</v>
      </c>
      <c r="Q11" s="260"/>
      <c r="R11" s="260"/>
      <c r="S11" s="260"/>
      <c r="T11" s="260"/>
    </row>
    <row r="12" spans="1:22" s="127" customFormat="1" x14ac:dyDescent="0.25">
      <c r="A12" s="268"/>
      <c r="B12" s="116" t="s">
        <v>407</v>
      </c>
      <c r="C12" s="193" t="s">
        <v>54</v>
      </c>
      <c r="D12" s="302" t="s">
        <v>55</v>
      </c>
      <c r="E12" s="110"/>
      <c r="F12" s="110"/>
      <c r="G12" s="257"/>
      <c r="H12" s="257"/>
      <c r="I12" s="257"/>
      <c r="J12" s="257"/>
      <c r="K12" s="257"/>
      <c r="L12" s="258">
        <v>5500</v>
      </c>
      <c r="M12" s="257"/>
      <c r="N12" s="257"/>
      <c r="O12" s="259"/>
      <c r="P12" s="317"/>
      <c r="Q12" s="260"/>
      <c r="R12" s="260"/>
      <c r="S12" s="260"/>
      <c r="T12" s="260"/>
    </row>
    <row r="13" spans="1:22" s="127" customFormat="1" x14ac:dyDescent="0.25">
      <c r="A13" s="268"/>
      <c r="B13" s="116" t="s">
        <v>409</v>
      </c>
      <c r="C13" s="193" t="s">
        <v>54</v>
      </c>
      <c r="D13" s="302" t="s">
        <v>55</v>
      </c>
      <c r="E13" s="110"/>
      <c r="F13" s="110"/>
      <c r="G13" s="257"/>
      <c r="H13" s="257"/>
      <c r="I13" s="257"/>
      <c r="J13" s="257"/>
      <c r="K13" s="257"/>
      <c r="L13" s="257">
        <v>25000</v>
      </c>
      <c r="M13" s="257"/>
      <c r="N13" s="257"/>
      <c r="O13" s="63"/>
      <c r="P13" s="317"/>
      <c r="Q13" s="260"/>
      <c r="R13" s="260"/>
      <c r="S13" s="260"/>
      <c r="T13" s="260"/>
    </row>
    <row r="14" spans="1:22" s="127" customFormat="1" ht="30.75" thickBot="1" x14ac:dyDescent="0.3">
      <c r="A14" s="271"/>
      <c r="B14" s="247" t="s">
        <v>410</v>
      </c>
      <c r="C14" s="222" t="s">
        <v>54</v>
      </c>
      <c r="D14" s="316" t="s">
        <v>55</v>
      </c>
      <c r="E14" s="223" t="s">
        <v>150</v>
      </c>
      <c r="F14" s="223"/>
      <c r="G14" s="275"/>
      <c r="H14" s="275"/>
      <c r="I14" s="275"/>
      <c r="J14" s="275"/>
      <c r="K14" s="275"/>
      <c r="L14" s="276">
        <v>18000</v>
      </c>
      <c r="M14" s="275"/>
      <c r="N14" s="276">
        <v>30000</v>
      </c>
      <c r="O14" s="277"/>
      <c r="P14" s="318"/>
      <c r="Q14" s="260"/>
      <c r="R14" s="260"/>
      <c r="S14" s="260"/>
      <c r="T14" s="260"/>
    </row>
    <row r="15" spans="1:22" s="127" customFormat="1" ht="6.75" customHeight="1" thickBot="1" x14ac:dyDescent="0.3">
      <c r="A15" s="241"/>
      <c r="B15" s="279"/>
      <c r="C15" s="280"/>
      <c r="D15" s="310"/>
      <c r="E15" s="282"/>
      <c r="F15" s="282"/>
      <c r="G15" s="283"/>
      <c r="H15" s="283"/>
      <c r="I15" s="283"/>
      <c r="J15" s="283"/>
      <c r="K15" s="283"/>
      <c r="L15" s="284"/>
      <c r="M15" s="283"/>
      <c r="N15" s="284"/>
      <c r="O15" s="285"/>
      <c r="P15" s="319"/>
      <c r="Q15" s="260"/>
      <c r="R15" s="260"/>
      <c r="S15" s="260"/>
      <c r="T15" s="260"/>
    </row>
    <row r="16" spans="1:22" s="79" customFormat="1" ht="14.25" customHeight="1" thickBot="1" x14ac:dyDescent="0.3">
      <c r="A16" s="296"/>
      <c r="B16" s="320" t="s">
        <v>409</v>
      </c>
      <c r="C16" s="321" t="s">
        <v>416</v>
      </c>
      <c r="D16" s="307" t="s">
        <v>352</v>
      </c>
      <c r="E16" s="299" t="s">
        <v>353</v>
      </c>
      <c r="F16" s="299"/>
      <c r="G16" s="300"/>
      <c r="H16" s="300"/>
      <c r="I16" s="300"/>
      <c r="J16" s="300"/>
      <c r="K16" s="300"/>
      <c r="L16" s="300">
        <v>3000</v>
      </c>
      <c r="M16" s="300"/>
      <c r="N16" s="300"/>
      <c r="O16" s="301"/>
      <c r="P16" s="240">
        <f>SUM(L16:O16)</f>
        <v>3000</v>
      </c>
    </row>
    <row r="17" spans="1:21" s="79" customFormat="1" ht="5.25" customHeight="1" thickBot="1" x14ac:dyDescent="0.3">
      <c r="A17" s="241"/>
      <c r="B17" s="279"/>
      <c r="C17" s="280"/>
      <c r="D17" s="310"/>
      <c r="E17" s="282"/>
      <c r="F17" s="282"/>
      <c r="G17" s="283"/>
      <c r="H17" s="283"/>
      <c r="I17" s="283"/>
      <c r="J17" s="283"/>
      <c r="K17" s="283"/>
      <c r="L17" s="283"/>
      <c r="M17" s="283"/>
      <c r="N17" s="283"/>
      <c r="O17" s="285"/>
      <c r="P17" s="286"/>
    </row>
    <row r="18" spans="1:21" s="79" customFormat="1" ht="14.25" customHeight="1" x14ac:dyDescent="0.25">
      <c r="A18" s="287"/>
      <c r="B18" s="288" t="s">
        <v>406</v>
      </c>
      <c r="C18" s="289" t="s">
        <v>56</v>
      </c>
      <c r="D18" s="314" t="s">
        <v>57</v>
      </c>
      <c r="E18" s="291"/>
      <c r="F18" s="291"/>
      <c r="G18" s="292"/>
      <c r="H18" s="292"/>
      <c r="I18" s="292"/>
      <c r="J18" s="292"/>
      <c r="K18" s="293">
        <v>7773</v>
      </c>
      <c r="L18" s="293">
        <v>8203</v>
      </c>
      <c r="M18" s="292"/>
      <c r="N18" s="292"/>
      <c r="O18" s="219"/>
      <c r="P18" s="236">
        <f>SUM(K18:O21)</f>
        <v>107690</v>
      </c>
    </row>
    <row r="19" spans="1:21" s="79" customFormat="1" ht="30" x14ac:dyDescent="0.25">
      <c r="A19" s="268"/>
      <c r="B19" s="116" t="s">
        <v>406</v>
      </c>
      <c r="C19" s="193" t="s">
        <v>56</v>
      </c>
      <c r="D19" s="302" t="s">
        <v>58</v>
      </c>
      <c r="E19" s="110" t="s">
        <v>59</v>
      </c>
      <c r="F19" s="110"/>
      <c r="G19" s="257"/>
      <c r="H19" s="258">
        <v>7163</v>
      </c>
      <c r="I19" s="257"/>
      <c r="J19" s="257"/>
      <c r="K19" s="257"/>
      <c r="L19" s="258">
        <v>60609</v>
      </c>
      <c r="M19" s="257"/>
      <c r="N19" s="257"/>
      <c r="O19" s="50"/>
      <c r="P19" s="270"/>
      <c r="Q19" s="7"/>
      <c r="R19" s="7"/>
      <c r="S19" s="7"/>
      <c r="T19" s="7"/>
      <c r="U19" s="7"/>
    </row>
    <row r="20" spans="1:21" s="79" customFormat="1" x14ac:dyDescent="0.25">
      <c r="A20" s="268"/>
      <c r="B20" s="116" t="s">
        <v>407</v>
      </c>
      <c r="C20" s="193" t="s">
        <v>56</v>
      </c>
      <c r="D20" s="302" t="s">
        <v>305</v>
      </c>
      <c r="E20" s="110"/>
      <c r="F20" s="110"/>
      <c r="G20" s="257"/>
      <c r="H20" s="257"/>
      <c r="I20" s="257"/>
      <c r="J20" s="257"/>
      <c r="K20" s="258">
        <v>4145</v>
      </c>
      <c r="L20" s="258">
        <v>550</v>
      </c>
      <c r="M20" s="257"/>
      <c r="N20" s="257"/>
      <c r="O20" s="259"/>
      <c r="P20" s="270"/>
      <c r="Q20" s="7"/>
      <c r="R20" s="7"/>
      <c r="S20" s="7"/>
      <c r="T20" s="7"/>
      <c r="U20" s="7"/>
    </row>
    <row r="21" spans="1:21" s="79" customFormat="1" ht="30.75" thickBot="1" x14ac:dyDescent="0.3">
      <c r="A21" s="271"/>
      <c r="B21" s="247" t="s">
        <v>410</v>
      </c>
      <c r="C21" s="222" t="s">
        <v>56</v>
      </c>
      <c r="D21" s="316" t="s">
        <v>151</v>
      </c>
      <c r="E21" s="223"/>
      <c r="F21" s="223"/>
      <c r="G21" s="275"/>
      <c r="H21" s="276">
        <v>9200</v>
      </c>
      <c r="I21" s="275"/>
      <c r="J21" s="275"/>
      <c r="K21" s="276">
        <v>6010</v>
      </c>
      <c r="L21" s="276">
        <v>15000</v>
      </c>
      <c r="M21" s="275"/>
      <c r="N21" s="276">
        <v>5400</v>
      </c>
      <c r="O21" s="277"/>
      <c r="P21" s="278"/>
      <c r="Q21" s="7"/>
      <c r="R21" s="7"/>
      <c r="S21" s="7"/>
      <c r="T21" s="7"/>
      <c r="U21" s="7"/>
    </row>
  </sheetData>
  <sortState ref="A6:O17">
    <sortCondition ref="C6:C17"/>
  </sortState>
  <mergeCells count="4">
    <mergeCell ref="G2:J2"/>
    <mergeCell ref="K2:O2"/>
    <mergeCell ref="P2:P3"/>
    <mergeCell ref="C5:D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"/>
  <sheetViews>
    <sheetView zoomScale="70" zoomScaleNormal="70" workbookViewId="0"/>
  </sheetViews>
  <sheetFormatPr defaultRowHeight="15" x14ac:dyDescent="0.25"/>
  <cols>
    <col min="4" max="4" width="22" bestFit="1" customWidth="1"/>
    <col min="5" max="5" width="17.7109375" customWidth="1"/>
  </cols>
  <sheetData>
    <row r="1" spans="1:22" s="79" customFormat="1" ht="19.5" thickBot="1" x14ac:dyDescent="0.35">
      <c r="A1" s="188" t="s">
        <v>61</v>
      </c>
      <c r="D1" s="3"/>
    </row>
    <row r="2" spans="1:22" s="79" customFormat="1" ht="15" customHeight="1" x14ac:dyDescent="0.25">
      <c r="A2" s="21"/>
      <c r="B2" s="22"/>
      <c r="C2" s="22"/>
      <c r="D2" s="121"/>
      <c r="E2" s="24"/>
      <c r="F2" s="25"/>
      <c r="G2" s="451" t="s">
        <v>0</v>
      </c>
      <c r="H2" s="452"/>
      <c r="I2" s="452"/>
      <c r="J2" s="436"/>
      <c r="K2" s="437" t="s">
        <v>9</v>
      </c>
      <c r="L2" s="438"/>
      <c r="M2" s="438"/>
      <c r="N2" s="438"/>
      <c r="O2" s="439"/>
      <c r="P2" s="420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26" t="s">
        <v>10</v>
      </c>
      <c r="B3" s="26"/>
      <c r="C3" s="26" t="s">
        <v>11</v>
      </c>
      <c r="D3" s="27" t="s">
        <v>12</v>
      </c>
      <c r="E3" s="27" t="s">
        <v>13</v>
      </c>
      <c r="F3" s="28" t="s">
        <v>14</v>
      </c>
      <c r="G3" s="161">
        <v>30</v>
      </c>
      <c r="H3" s="161">
        <v>32</v>
      </c>
      <c r="I3" s="161">
        <v>35</v>
      </c>
      <c r="J3" s="159">
        <v>38</v>
      </c>
      <c r="K3" s="29">
        <v>50</v>
      </c>
      <c r="L3" s="30">
        <v>55</v>
      </c>
      <c r="M3" s="30">
        <v>41</v>
      </c>
      <c r="N3" s="30">
        <v>45</v>
      </c>
      <c r="O3" s="31">
        <v>6</v>
      </c>
      <c r="P3" s="440"/>
      <c r="Q3" s="7"/>
      <c r="R3" s="7"/>
      <c r="S3" s="7"/>
      <c r="T3" s="7"/>
      <c r="U3" s="7"/>
      <c r="V3" s="7"/>
    </row>
    <row r="5" spans="1:22" s="79" customFormat="1" x14ac:dyDescent="0.25">
      <c r="A5" s="41" t="s">
        <v>60</v>
      </c>
      <c r="B5" s="124" t="s">
        <v>407</v>
      </c>
      <c r="C5" s="418" t="s">
        <v>61</v>
      </c>
      <c r="D5" s="419"/>
      <c r="E5" s="42"/>
      <c r="F5" s="42"/>
      <c r="G5" s="43"/>
      <c r="H5" s="43"/>
      <c r="I5" s="43"/>
      <c r="J5" s="43"/>
      <c r="K5" s="43">
        <f>SUM(K6:K8)</f>
        <v>0</v>
      </c>
      <c r="L5" s="43">
        <f t="shared" ref="L5:O5" si="0">SUM(L6:L8)</f>
        <v>15500</v>
      </c>
      <c r="M5" s="43">
        <f t="shared" si="0"/>
        <v>0</v>
      </c>
      <c r="N5" s="43">
        <f t="shared" si="0"/>
        <v>0</v>
      </c>
      <c r="O5" s="43">
        <f t="shared" si="0"/>
        <v>0</v>
      </c>
      <c r="P5" s="78">
        <f>O5+N5+M5+L5+K5</f>
        <v>15500</v>
      </c>
      <c r="Q5" s="7"/>
      <c r="R5" s="7"/>
      <c r="S5" s="7"/>
      <c r="T5" s="7"/>
    </row>
    <row r="6" spans="1:22" s="79" customFormat="1" x14ac:dyDescent="0.25">
      <c r="A6" s="116"/>
      <c r="B6" s="116" t="s">
        <v>407</v>
      </c>
      <c r="C6" s="193" t="s">
        <v>306</v>
      </c>
      <c r="D6" s="256"/>
      <c r="E6" s="110"/>
      <c r="F6" s="110"/>
      <c r="G6" s="257"/>
      <c r="H6" s="257"/>
      <c r="I6" s="257"/>
      <c r="J6" s="257"/>
      <c r="K6" s="257"/>
      <c r="L6" s="258">
        <v>4000</v>
      </c>
      <c r="M6" s="62"/>
      <c r="N6" s="62"/>
      <c r="O6" s="63"/>
      <c r="P6" s="39">
        <f>L6</f>
        <v>4000</v>
      </c>
      <c r="Q6" s="7"/>
      <c r="R6" s="7"/>
      <c r="S6" s="7"/>
      <c r="T6" s="7"/>
    </row>
    <row r="7" spans="1:22" s="79" customFormat="1" ht="6" customHeight="1" x14ac:dyDescent="0.25">
      <c r="A7" s="116"/>
      <c r="B7" s="120"/>
      <c r="C7" s="261"/>
      <c r="D7" s="256"/>
      <c r="E7" s="110"/>
      <c r="F7" s="110"/>
      <c r="G7" s="257"/>
      <c r="H7" s="257"/>
      <c r="I7" s="257"/>
      <c r="J7" s="257"/>
      <c r="K7" s="257"/>
      <c r="L7" s="258"/>
      <c r="M7" s="62"/>
      <c r="N7" s="62"/>
      <c r="O7" s="63"/>
      <c r="P7" s="39"/>
      <c r="Q7" s="7"/>
      <c r="R7" s="7"/>
      <c r="S7" s="7"/>
      <c r="T7" s="7"/>
    </row>
    <row r="8" spans="1:22" s="79" customFormat="1" ht="14.25" customHeight="1" x14ac:dyDescent="0.25">
      <c r="A8" s="116"/>
      <c r="B8" s="120" t="s">
        <v>409</v>
      </c>
      <c r="C8" s="261" t="s">
        <v>417</v>
      </c>
      <c r="D8" s="256" t="s">
        <v>355</v>
      </c>
      <c r="E8" s="110" t="s">
        <v>356</v>
      </c>
      <c r="F8" s="110"/>
      <c r="G8" s="257"/>
      <c r="H8" s="257"/>
      <c r="I8" s="257"/>
      <c r="J8" s="257"/>
      <c r="K8" s="257"/>
      <c r="L8" s="257">
        <v>11500</v>
      </c>
      <c r="M8" s="62"/>
      <c r="N8" s="62"/>
      <c r="O8" s="63"/>
      <c r="P8" s="262">
        <f>L8</f>
        <v>11500</v>
      </c>
    </row>
  </sheetData>
  <mergeCells count="4">
    <mergeCell ref="G2:J2"/>
    <mergeCell ref="K2:O2"/>
    <mergeCell ref="P2:P3"/>
    <mergeCell ref="C5:D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9"/>
  <sheetViews>
    <sheetView zoomScale="90" zoomScaleNormal="90" workbookViewId="0">
      <selection activeCell="P63" sqref="P63"/>
    </sheetView>
  </sheetViews>
  <sheetFormatPr defaultRowHeight="15" x14ac:dyDescent="0.25"/>
  <cols>
    <col min="4" max="4" width="28.28515625" style="3" customWidth="1"/>
    <col min="5" max="5" width="28.5703125" style="3" customWidth="1"/>
    <col min="16" max="17" width="9.85546875" bestFit="1" customWidth="1"/>
  </cols>
  <sheetData>
    <row r="1" spans="1:22" s="79" customFormat="1" ht="19.5" thickBot="1" x14ac:dyDescent="0.35">
      <c r="A1" s="188" t="s">
        <v>63</v>
      </c>
      <c r="D1" s="3"/>
      <c r="E1" s="3"/>
    </row>
    <row r="2" spans="1:22" s="79" customFormat="1" ht="15" customHeight="1" x14ac:dyDescent="0.25">
      <c r="A2" s="21"/>
      <c r="B2" s="22"/>
      <c r="C2" s="22"/>
      <c r="D2" s="121"/>
      <c r="E2" s="24"/>
      <c r="F2" s="25"/>
      <c r="G2" s="451" t="s">
        <v>0</v>
      </c>
      <c r="H2" s="452"/>
      <c r="I2" s="452"/>
      <c r="J2" s="436"/>
      <c r="K2" s="437" t="s">
        <v>9</v>
      </c>
      <c r="L2" s="438"/>
      <c r="M2" s="438"/>
      <c r="N2" s="438"/>
      <c r="O2" s="439"/>
      <c r="P2" s="420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26" t="s">
        <v>10</v>
      </c>
      <c r="B3" s="26"/>
      <c r="C3" s="26" t="s">
        <v>11</v>
      </c>
      <c r="D3" s="27" t="s">
        <v>12</v>
      </c>
      <c r="E3" s="27" t="s">
        <v>13</v>
      </c>
      <c r="F3" s="28" t="s">
        <v>14</v>
      </c>
      <c r="G3" s="161">
        <v>30</v>
      </c>
      <c r="H3" s="161">
        <v>32</v>
      </c>
      <c r="I3" s="161">
        <v>35</v>
      </c>
      <c r="J3" s="159">
        <v>38</v>
      </c>
      <c r="K3" s="29">
        <v>50</v>
      </c>
      <c r="L3" s="30">
        <v>55</v>
      </c>
      <c r="M3" s="30">
        <v>41</v>
      </c>
      <c r="N3" s="30">
        <v>45</v>
      </c>
      <c r="O3" s="31">
        <v>6</v>
      </c>
      <c r="P3" s="440"/>
      <c r="Q3" s="7"/>
      <c r="R3" s="7"/>
      <c r="S3" s="7"/>
      <c r="T3" s="7"/>
      <c r="U3" s="7"/>
      <c r="V3" s="7"/>
    </row>
    <row r="4" spans="1:22" ht="6.75" customHeight="1" x14ac:dyDescent="0.25"/>
    <row r="5" spans="1:22" s="79" customFormat="1" ht="15.75" thickBot="1" x14ac:dyDescent="0.3">
      <c r="A5" s="129" t="s">
        <v>62</v>
      </c>
      <c r="B5" s="129" t="s">
        <v>406</v>
      </c>
      <c r="C5" s="450" t="s">
        <v>63</v>
      </c>
      <c r="D5" s="428"/>
      <c r="E5" s="130"/>
      <c r="F5" s="130"/>
      <c r="G5" s="304"/>
      <c r="H5" s="305">
        <f>SUM(H6:H69)</f>
        <v>123400</v>
      </c>
      <c r="I5" s="304"/>
      <c r="J5" s="304"/>
      <c r="K5" s="131">
        <f>SUM(K6:K69)</f>
        <v>827214</v>
      </c>
      <c r="L5" s="131">
        <f t="shared" ref="L5:O5" si="0">SUM(L6:L69)</f>
        <v>646670</v>
      </c>
      <c r="M5" s="131">
        <f t="shared" si="0"/>
        <v>0</v>
      </c>
      <c r="N5" s="131">
        <f t="shared" si="0"/>
        <v>126635</v>
      </c>
      <c r="O5" s="131">
        <f t="shared" si="0"/>
        <v>0</v>
      </c>
      <c r="P5" s="132">
        <f>SUM(K5:O5)</f>
        <v>1600519</v>
      </c>
      <c r="Q5" s="9">
        <f>'Puhja vald'!P41+'Laeva vald'!P38+'Tähtvere vald '!P38+'Tartu vald'!P42</f>
        <v>1600519</v>
      </c>
      <c r="R5" s="7"/>
      <c r="S5" s="7"/>
      <c r="T5" s="7"/>
      <c r="U5" s="7"/>
      <c r="V5" s="7"/>
    </row>
    <row r="6" spans="1:22" s="79" customFormat="1" x14ac:dyDescent="0.25">
      <c r="A6" s="211"/>
      <c r="B6" s="212" t="s">
        <v>407</v>
      </c>
      <c r="C6" s="322" t="s">
        <v>418</v>
      </c>
      <c r="D6" s="291" t="s">
        <v>307</v>
      </c>
      <c r="E6" s="291"/>
      <c r="F6" s="291"/>
      <c r="G6" s="292"/>
      <c r="H6" s="292"/>
      <c r="I6" s="292"/>
      <c r="J6" s="292"/>
      <c r="K6" s="293">
        <v>3554</v>
      </c>
      <c r="L6" s="293">
        <v>16175</v>
      </c>
      <c r="M6" s="292"/>
      <c r="N6" s="292"/>
      <c r="O6" s="294"/>
      <c r="P6" s="236">
        <f>SUM(K6:O7)</f>
        <v>117779</v>
      </c>
      <c r="Q6" s="67"/>
      <c r="R6" s="67"/>
      <c r="S6" s="67"/>
      <c r="T6" s="67"/>
      <c r="U6" s="67"/>
      <c r="V6" s="67"/>
    </row>
    <row r="7" spans="1:22" s="79" customFormat="1" ht="15.75" thickBot="1" x14ac:dyDescent="0.3">
      <c r="A7" s="220"/>
      <c r="B7" s="221" t="s">
        <v>409</v>
      </c>
      <c r="C7" s="323" t="s">
        <v>418</v>
      </c>
      <c r="D7" s="223" t="s">
        <v>357</v>
      </c>
      <c r="E7" s="223"/>
      <c r="F7" s="223"/>
      <c r="G7" s="275"/>
      <c r="H7" s="275"/>
      <c r="I7" s="275"/>
      <c r="J7" s="275"/>
      <c r="K7" s="275">
        <v>57150</v>
      </c>
      <c r="L7" s="275">
        <v>40900</v>
      </c>
      <c r="M7" s="275"/>
      <c r="N7" s="275"/>
      <c r="O7" s="324"/>
      <c r="P7" s="227"/>
      <c r="Q7" s="67"/>
      <c r="R7" s="67"/>
      <c r="S7" s="67"/>
      <c r="T7" s="67"/>
      <c r="U7" s="67"/>
      <c r="V7" s="67"/>
    </row>
    <row r="8" spans="1:22" s="79" customFormat="1" ht="5.25" customHeight="1" thickBot="1" x14ac:dyDescent="0.3">
      <c r="A8" s="203"/>
      <c r="B8" s="203"/>
      <c r="C8" s="325"/>
      <c r="D8" s="282"/>
      <c r="E8" s="282"/>
      <c r="F8" s="282"/>
      <c r="G8" s="283"/>
      <c r="H8" s="283"/>
      <c r="I8" s="283"/>
      <c r="J8" s="283"/>
      <c r="K8" s="283"/>
      <c r="L8" s="283"/>
      <c r="M8" s="283"/>
      <c r="N8" s="283"/>
      <c r="O8" s="311"/>
      <c r="P8" s="210"/>
      <c r="Q8" s="67"/>
      <c r="R8" s="67"/>
      <c r="S8" s="67"/>
      <c r="T8" s="67"/>
      <c r="U8" s="67"/>
      <c r="V8" s="67"/>
    </row>
    <row r="9" spans="1:22" s="79" customFormat="1" ht="15.75" thickBot="1" x14ac:dyDescent="0.3">
      <c r="A9" s="195"/>
      <c r="B9" s="196" t="s">
        <v>409</v>
      </c>
      <c r="C9" s="326" t="s">
        <v>420</v>
      </c>
      <c r="D9" s="299" t="s">
        <v>164</v>
      </c>
      <c r="E9" s="299"/>
      <c r="F9" s="299"/>
      <c r="G9" s="300"/>
      <c r="H9" s="300"/>
      <c r="I9" s="300"/>
      <c r="J9" s="300"/>
      <c r="K9" s="300">
        <v>37100</v>
      </c>
      <c r="L9" s="300">
        <v>3700</v>
      </c>
      <c r="M9" s="300"/>
      <c r="N9" s="300"/>
      <c r="O9" s="309"/>
      <c r="P9" s="240">
        <f>SUM(K9:O9)</f>
        <v>40800</v>
      </c>
      <c r="Q9" s="67"/>
      <c r="R9" s="67"/>
      <c r="S9" s="67"/>
      <c r="T9" s="67"/>
      <c r="U9" s="67"/>
      <c r="V9" s="67"/>
    </row>
    <row r="10" spans="1:22" s="79" customFormat="1" ht="5.25" customHeight="1" thickBot="1" x14ac:dyDescent="0.3">
      <c r="A10" s="203"/>
      <c r="B10" s="203"/>
      <c r="C10" s="325"/>
      <c r="D10" s="282"/>
      <c r="E10" s="282"/>
      <c r="F10" s="282"/>
      <c r="G10" s="283"/>
      <c r="H10" s="283"/>
      <c r="I10" s="283"/>
      <c r="J10" s="283"/>
      <c r="K10" s="283"/>
      <c r="L10" s="283"/>
      <c r="M10" s="283"/>
      <c r="N10" s="283"/>
      <c r="O10" s="311"/>
      <c r="P10" s="210"/>
      <c r="Q10" s="67"/>
      <c r="R10" s="67"/>
      <c r="S10" s="67"/>
      <c r="T10" s="67"/>
      <c r="U10" s="67"/>
      <c r="V10" s="67"/>
    </row>
    <row r="11" spans="1:22" s="79" customFormat="1" x14ac:dyDescent="0.25">
      <c r="A11" s="211"/>
      <c r="B11" s="212" t="s">
        <v>406</v>
      </c>
      <c r="C11" s="263" t="s">
        <v>64</v>
      </c>
      <c r="D11" s="215" t="s">
        <v>65</v>
      </c>
      <c r="E11" s="215"/>
      <c r="F11" s="215"/>
      <c r="G11" s="216"/>
      <c r="H11" s="216"/>
      <c r="I11" s="216"/>
      <c r="J11" s="216"/>
      <c r="K11" s="217">
        <v>20341</v>
      </c>
      <c r="L11" s="217">
        <v>5410</v>
      </c>
      <c r="M11" s="216"/>
      <c r="N11" s="216"/>
      <c r="O11" s="219"/>
      <c r="P11" s="236">
        <f>SUM(K11:O14)</f>
        <v>107287</v>
      </c>
      <c r="Q11" s="67"/>
      <c r="R11" s="67"/>
      <c r="S11" s="67"/>
      <c r="T11" s="67"/>
      <c r="U11" s="67"/>
      <c r="V11" s="67"/>
    </row>
    <row r="12" spans="1:22" s="79" customFormat="1" x14ac:dyDescent="0.25">
      <c r="A12" s="232"/>
      <c r="B12" s="57" t="s">
        <v>406</v>
      </c>
      <c r="C12" s="68" t="s">
        <v>64</v>
      </c>
      <c r="D12" s="53" t="s">
        <v>66</v>
      </c>
      <c r="E12" s="53"/>
      <c r="F12" s="53"/>
      <c r="G12" s="15"/>
      <c r="H12" s="15"/>
      <c r="I12" s="15"/>
      <c r="J12" s="15"/>
      <c r="K12" s="49">
        <v>20341</v>
      </c>
      <c r="L12" s="49">
        <v>6295</v>
      </c>
      <c r="M12" s="15"/>
      <c r="N12" s="15"/>
      <c r="O12" s="50"/>
      <c r="P12" s="233"/>
      <c r="Q12" s="67"/>
      <c r="R12" s="67"/>
      <c r="S12" s="67"/>
      <c r="T12" s="67"/>
      <c r="U12" s="67"/>
      <c r="V12" s="67"/>
    </row>
    <row r="13" spans="1:22" s="79" customFormat="1" x14ac:dyDescent="0.25">
      <c r="A13" s="232"/>
      <c r="B13" s="57" t="s">
        <v>407</v>
      </c>
      <c r="C13" s="191" t="s">
        <v>64</v>
      </c>
      <c r="D13" s="110" t="s">
        <v>308</v>
      </c>
      <c r="E13" s="110"/>
      <c r="F13" s="110"/>
      <c r="G13" s="257"/>
      <c r="H13" s="257"/>
      <c r="I13" s="257"/>
      <c r="J13" s="257"/>
      <c r="K13" s="257"/>
      <c r="L13" s="258">
        <v>1900</v>
      </c>
      <c r="M13" s="257"/>
      <c r="N13" s="257"/>
      <c r="O13" s="259"/>
      <c r="P13" s="233"/>
      <c r="Q13" s="67"/>
      <c r="R13" s="67"/>
      <c r="S13" s="67"/>
      <c r="T13" s="67"/>
      <c r="U13" s="67"/>
      <c r="V13" s="67"/>
    </row>
    <row r="14" spans="1:22" s="79" customFormat="1" ht="15.75" thickBot="1" x14ac:dyDescent="0.3">
      <c r="A14" s="220"/>
      <c r="B14" s="221" t="s">
        <v>410</v>
      </c>
      <c r="C14" s="327" t="s">
        <v>64</v>
      </c>
      <c r="D14" s="224" t="s">
        <v>173</v>
      </c>
      <c r="E14" s="224" t="s">
        <v>174</v>
      </c>
      <c r="F14" s="328"/>
      <c r="G14" s="329"/>
      <c r="H14" s="329"/>
      <c r="I14" s="329"/>
      <c r="J14" s="329"/>
      <c r="K14" s="235">
        <v>53000</v>
      </c>
      <c r="L14" s="329"/>
      <c r="M14" s="329"/>
      <c r="N14" s="329"/>
      <c r="O14" s="277"/>
      <c r="P14" s="227"/>
      <c r="Q14" s="67"/>
      <c r="R14" s="67"/>
      <c r="S14" s="67"/>
      <c r="T14" s="67"/>
      <c r="U14" s="67"/>
      <c r="V14" s="67"/>
    </row>
    <row r="15" spans="1:22" s="79" customFormat="1" ht="7.5" customHeight="1" thickBot="1" x14ac:dyDescent="0.3">
      <c r="A15" s="243"/>
      <c r="B15" s="203"/>
      <c r="C15" s="330"/>
      <c r="D15" s="205"/>
      <c r="E15" s="205"/>
      <c r="F15" s="331"/>
      <c r="G15" s="332"/>
      <c r="H15" s="332"/>
      <c r="I15" s="332"/>
      <c r="J15" s="332"/>
      <c r="K15" s="207"/>
      <c r="L15" s="332"/>
      <c r="M15" s="332"/>
      <c r="N15" s="332"/>
      <c r="O15" s="285"/>
      <c r="P15" s="244"/>
      <c r="Q15" s="67"/>
      <c r="R15" s="67"/>
      <c r="S15" s="67"/>
      <c r="T15" s="67"/>
      <c r="U15" s="67"/>
      <c r="V15" s="67"/>
    </row>
    <row r="16" spans="1:22" s="79" customFormat="1" x14ac:dyDescent="0.25">
      <c r="A16" s="211"/>
      <c r="B16" s="212" t="s">
        <v>406</v>
      </c>
      <c r="C16" s="263" t="s">
        <v>67</v>
      </c>
      <c r="D16" s="215" t="s">
        <v>68</v>
      </c>
      <c r="E16" s="215"/>
      <c r="F16" s="215"/>
      <c r="G16" s="216"/>
      <c r="H16" s="216"/>
      <c r="I16" s="216"/>
      <c r="J16" s="216"/>
      <c r="K16" s="217">
        <v>13230</v>
      </c>
      <c r="L16" s="217">
        <v>3366</v>
      </c>
      <c r="M16" s="216"/>
      <c r="N16" s="216"/>
      <c r="O16" s="219"/>
      <c r="P16" s="236">
        <f>SUM(K16:O19)</f>
        <v>141784</v>
      </c>
      <c r="Q16" s="67"/>
      <c r="R16" s="67"/>
      <c r="S16" s="67"/>
      <c r="T16" s="67"/>
      <c r="U16" s="67"/>
      <c r="V16" s="67"/>
    </row>
    <row r="17" spans="1:22" s="79" customFormat="1" x14ac:dyDescent="0.25">
      <c r="A17" s="232"/>
      <c r="B17" s="57" t="s">
        <v>407</v>
      </c>
      <c r="C17" s="191" t="s">
        <v>67</v>
      </c>
      <c r="D17" s="110" t="s">
        <v>309</v>
      </c>
      <c r="E17" s="110"/>
      <c r="F17" s="110"/>
      <c r="G17" s="257"/>
      <c r="H17" s="257"/>
      <c r="I17" s="257"/>
      <c r="J17" s="257"/>
      <c r="K17" s="258">
        <v>10450</v>
      </c>
      <c r="L17" s="258">
        <v>1138</v>
      </c>
      <c r="M17" s="257"/>
      <c r="N17" s="257"/>
      <c r="O17" s="259"/>
      <c r="P17" s="233"/>
      <c r="Q17" s="67"/>
      <c r="R17" s="67"/>
      <c r="S17" s="67"/>
      <c r="T17" s="67"/>
      <c r="U17" s="67"/>
      <c r="V17" s="67"/>
    </row>
    <row r="18" spans="1:22" s="79" customFormat="1" x14ac:dyDescent="0.25">
      <c r="A18" s="232"/>
      <c r="B18" s="57" t="s">
        <v>409</v>
      </c>
      <c r="C18" s="192" t="s">
        <v>67</v>
      </c>
      <c r="D18" s="110" t="s">
        <v>358</v>
      </c>
      <c r="E18" s="110"/>
      <c r="F18" s="110"/>
      <c r="G18" s="257"/>
      <c r="H18" s="257"/>
      <c r="I18" s="257"/>
      <c r="J18" s="257"/>
      <c r="K18" s="257">
        <v>11400</v>
      </c>
      <c r="L18" s="257">
        <v>2200</v>
      </c>
      <c r="M18" s="257"/>
      <c r="N18" s="257"/>
      <c r="O18" s="259"/>
      <c r="P18" s="270"/>
      <c r="Q18" s="7"/>
      <c r="R18" s="7"/>
      <c r="S18" s="7"/>
      <c r="T18" s="7"/>
    </row>
    <row r="19" spans="1:22" s="79" customFormat="1" ht="15.75" thickBot="1" x14ac:dyDescent="0.3">
      <c r="A19" s="220"/>
      <c r="B19" s="221" t="s">
        <v>410</v>
      </c>
      <c r="C19" s="327" t="s">
        <v>67</v>
      </c>
      <c r="D19" s="224" t="s">
        <v>175</v>
      </c>
      <c r="E19" s="224" t="s">
        <v>176</v>
      </c>
      <c r="F19" s="328"/>
      <c r="G19" s="329"/>
      <c r="H19" s="329"/>
      <c r="I19" s="329"/>
      <c r="J19" s="329"/>
      <c r="K19" s="329"/>
      <c r="L19" s="329"/>
      <c r="M19" s="329"/>
      <c r="N19" s="235">
        <v>100000</v>
      </c>
      <c r="O19" s="277"/>
      <c r="P19" s="278"/>
      <c r="Q19" s="7"/>
      <c r="R19" s="7"/>
      <c r="S19" s="7"/>
      <c r="T19" s="7"/>
    </row>
    <row r="20" spans="1:22" s="79" customFormat="1" ht="7.5" customHeight="1" thickBot="1" x14ac:dyDescent="0.3">
      <c r="A20" s="203"/>
      <c r="B20" s="203"/>
      <c r="C20" s="330"/>
      <c r="D20" s="205"/>
      <c r="E20" s="205"/>
      <c r="F20" s="331"/>
      <c r="G20" s="332"/>
      <c r="H20" s="332"/>
      <c r="I20" s="332"/>
      <c r="J20" s="332"/>
      <c r="K20" s="332"/>
      <c r="L20" s="332"/>
      <c r="M20" s="332"/>
      <c r="N20" s="207"/>
      <c r="O20" s="285"/>
      <c r="P20" s="286"/>
      <c r="Q20" s="7"/>
      <c r="R20" s="7"/>
      <c r="S20" s="7"/>
      <c r="T20" s="7"/>
    </row>
    <row r="21" spans="1:22" s="79" customFormat="1" x14ac:dyDescent="0.25">
      <c r="A21" s="211"/>
      <c r="B21" s="212" t="s">
        <v>406</v>
      </c>
      <c r="C21" s="263" t="s">
        <v>69</v>
      </c>
      <c r="D21" s="215" t="s">
        <v>70</v>
      </c>
      <c r="E21" s="215"/>
      <c r="F21" s="215"/>
      <c r="G21" s="216"/>
      <c r="H21" s="216"/>
      <c r="I21" s="216"/>
      <c r="J21" s="216"/>
      <c r="K21" s="216"/>
      <c r="L21" s="217">
        <v>2600</v>
      </c>
      <c r="M21" s="216"/>
      <c r="N21" s="217">
        <v>5000</v>
      </c>
      <c r="O21" s="219"/>
      <c r="P21" s="236">
        <f>SUM(K21:O23)</f>
        <v>46996</v>
      </c>
      <c r="Q21" s="7"/>
      <c r="R21" s="7"/>
      <c r="S21" s="7"/>
      <c r="T21" s="7"/>
    </row>
    <row r="22" spans="1:22" s="79" customFormat="1" x14ac:dyDescent="0.25">
      <c r="A22" s="232"/>
      <c r="B22" s="57" t="s">
        <v>407</v>
      </c>
      <c r="C22" s="191" t="s">
        <v>69</v>
      </c>
      <c r="D22" s="110" t="s">
        <v>310</v>
      </c>
      <c r="E22" s="110"/>
      <c r="F22" s="110"/>
      <c r="G22" s="257"/>
      <c r="H22" s="257"/>
      <c r="I22" s="257"/>
      <c r="J22" s="257"/>
      <c r="K22" s="257"/>
      <c r="L22" s="258">
        <v>7341</v>
      </c>
      <c r="M22" s="257"/>
      <c r="N22" s="257"/>
      <c r="O22" s="259"/>
      <c r="P22" s="270"/>
      <c r="Q22" s="7"/>
      <c r="R22" s="7"/>
      <c r="S22" s="7"/>
      <c r="T22" s="7"/>
    </row>
    <row r="23" spans="1:22" s="79" customFormat="1" ht="30.75" thickBot="1" x14ac:dyDescent="0.3">
      <c r="A23" s="220"/>
      <c r="B23" s="221" t="s">
        <v>410</v>
      </c>
      <c r="C23" s="327" t="s">
        <v>69</v>
      </c>
      <c r="D23" s="224" t="s">
        <v>177</v>
      </c>
      <c r="E23" s="328"/>
      <c r="F23" s="328"/>
      <c r="G23" s="329"/>
      <c r="H23" s="329"/>
      <c r="I23" s="329"/>
      <c r="J23" s="329"/>
      <c r="K23" s="329"/>
      <c r="L23" s="235">
        <v>32055</v>
      </c>
      <c r="M23" s="329"/>
      <c r="N23" s="329"/>
      <c r="O23" s="277"/>
      <c r="P23" s="278"/>
      <c r="Q23" s="7"/>
      <c r="R23" s="7"/>
      <c r="S23" s="7"/>
      <c r="T23" s="7"/>
    </row>
    <row r="24" spans="1:22" s="79" customFormat="1" ht="6.75" customHeight="1" thickBot="1" x14ac:dyDescent="0.3">
      <c r="A24" s="203"/>
      <c r="B24" s="203"/>
      <c r="C24" s="330"/>
      <c r="D24" s="205"/>
      <c r="E24" s="331"/>
      <c r="F24" s="331"/>
      <c r="G24" s="332"/>
      <c r="H24" s="332"/>
      <c r="I24" s="332"/>
      <c r="J24" s="332"/>
      <c r="K24" s="332"/>
      <c r="L24" s="207"/>
      <c r="M24" s="332"/>
      <c r="N24" s="332"/>
      <c r="O24" s="285"/>
      <c r="P24" s="286"/>
      <c r="Q24" s="7"/>
      <c r="R24" s="7"/>
      <c r="S24" s="7"/>
      <c r="T24" s="7"/>
    </row>
    <row r="25" spans="1:22" s="79" customFormat="1" x14ac:dyDescent="0.25">
      <c r="A25" s="211"/>
      <c r="B25" s="212" t="s">
        <v>406</v>
      </c>
      <c r="C25" s="263" t="s">
        <v>71</v>
      </c>
      <c r="D25" s="215" t="s">
        <v>72</v>
      </c>
      <c r="E25" s="215"/>
      <c r="F25" s="215"/>
      <c r="G25" s="216"/>
      <c r="H25" s="216"/>
      <c r="I25" s="216"/>
      <c r="J25" s="216"/>
      <c r="K25" s="217">
        <v>25633</v>
      </c>
      <c r="L25" s="217">
        <v>7746</v>
      </c>
      <c r="M25" s="216"/>
      <c r="N25" s="216"/>
      <c r="O25" s="219"/>
      <c r="P25" s="236">
        <f>SUM(K25:O27)</f>
        <v>83082</v>
      </c>
      <c r="Q25" s="7"/>
      <c r="R25" s="7"/>
      <c r="S25" s="7"/>
      <c r="T25" s="7"/>
    </row>
    <row r="26" spans="1:22" s="79" customFormat="1" x14ac:dyDescent="0.25">
      <c r="A26" s="232"/>
      <c r="B26" s="57" t="s">
        <v>407</v>
      </c>
      <c r="C26" s="191" t="s">
        <v>71</v>
      </c>
      <c r="D26" s="110" t="s">
        <v>311</v>
      </c>
      <c r="E26" s="110"/>
      <c r="F26" s="110"/>
      <c r="G26" s="257"/>
      <c r="H26" s="257"/>
      <c r="I26" s="257"/>
      <c r="J26" s="257"/>
      <c r="K26" s="258">
        <v>11817</v>
      </c>
      <c r="L26" s="258">
        <v>10066</v>
      </c>
      <c r="M26" s="257"/>
      <c r="N26" s="257"/>
      <c r="O26" s="259"/>
      <c r="P26" s="270"/>
      <c r="Q26" s="7"/>
      <c r="R26" s="7"/>
      <c r="S26" s="7"/>
      <c r="T26" s="7"/>
    </row>
    <row r="27" spans="1:22" s="79" customFormat="1" ht="14.25" customHeight="1" thickBot="1" x14ac:dyDescent="0.3">
      <c r="A27" s="220"/>
      <c r="B27" s="221" t="s">
        <v>409</v>
      </c>
      <c r="C27" s="323" t="s">
        <v>71</v>
      </c>
      <c r="D27" s="223" t="s">
        <v>311</v>
      </c>
      <c r="E27" s="223"/>
      <c r="F27" s="223"/>
      <c r="G27" s="275"/>
      <c r="H27" s="275"/>
      <c r="I27" s="275"/>
      <c r="J27" s="275"/>
      <c r="K27" s="275">
        <v>18800</v>
      </c>
      <c r="L27" s="275">
        <v>9020</v>
      </c>
      <c r="M27" s="275"/>
      <c r="N27" s="275"/>
      <c r="O27" s="324"/>
      <c r="P27" s="278"/>
    </row>
    <row r="28" spans="1:22" s="79" customFormat="1" ht="6" customHeight="1" thickBot="1" x14ac:dyDescent="0.3">
      <c r="A28" s="203"/>
      <c r="B28" s="203"/>
      <c r="C28" s="325"/>
      <c r="D28" s="282"/>
      <c r="E28" s="282"/>
      <c r="F28" s="282"/>
      <c r="G28" s="283"/>
      <c r="H28" s="283"/>
      <c r="I28" s="283"/>
      <c r="J28" s="283"/>
      <c r="K28" s="283"/>
      <c r="L28" s="283"/>
      <c r="M28" s="283"/>
      <c r="N28" s="283"/>
      <c r="O28" s="311"/>
      <c r="P28" s="286"/>
    </row>
    <row r="29" spans="1:22" s="79" customFormat="1" ht="14.25" customHeight="1" x14ac:dyDescent="0.25">
      <c r="A29" s="211"/>
      <c r="B29" s="212" t="s">
        <v>406</v>
      </c>
      <c r="C29" s="263" t="s">
        <v>73</v>
      </c>
      <c r="D29" s="215" t="s">
        <v>74</v>
      </c>
      <c r="E29" s="215" t="s">
        <v>75</v>
      </c>
      <c r="F29" s="215"/>
      <c r="G29" s="217"/>
      <c r="H29" s="217">
        <v>400</v>
      </c>
      <c r="I29" s="216"/>
      <c r="J29" s="216"/>
      <c r="K29" s="217">
        <v>40352</v>
      </c>
      <c r="L29" s="217">
        <v>25300</v>
      </c>
      <c r="M29" s="216"/>
      <c r="N29" s="216"/>
      <c r="O29" s="219"/>
      <c r="P29" s="236">
        <f>SUM(K29:O30)</f>
        <v>107252</v>
      </c>
    </row>
    <row r="30" spans="1:22" s="79" customFormat="1" ht="14.25" customHeight="1" thickBot="1" x14ac:dyDescent="0.3">
      <c r="A30" s="220"/>
      <c r="B30" s="221" t="s">
        <v>407</v>
      </c>
      <c r="C30" s="333" t="s">
        <v>73</v>
      </c>
      <c r="D30" s="223" t="s">
        <v>312</v>
      </c>
      <c r="E30" s="223"/>
      <c r="F30" s="223"/>
      <c r="G30" s="275"/>
      <c r="H30" s="275"/>
      <c r="I30" s="275"/>
      <c r="J30" s="275"/>
      <c r="K30" s="276">
        <v>18678</v>
      </c>
      <c r="L30" s="276">
        <v>22922</v>
      </c>
      <c r="M30" s="275"/>
      <c r="N30" s="275"/>
      <c r="O30" s="324"/>
      <c r="P30" s="278"/>
    </row>
    <row r="31" spans="1:22" s="79" customFormat="1" ht="6" customHeight="1" thickBot="1" x14ac:dyDescent="0.3">
      <c r="A31" s="203"/>
      <c r="B31" s="203"/>
      <c r="C31" s="334"/>
      <c r="D31" s="282"/>
      <c r="E31" s="282"/>
      <c r="F31" s="282"/>
      <c r="G31" s="283"/>
      <c r="H31" s="283"/>
      <c r="I31" s="283"/>
      <c r="J31" s="283"/>
      <c r="K31" s="284"/>
      <c r="L31" s="284"/>
      <c r="M31" s="283"/>
      <c r="N31" s="283"/>
      <c r="O31" s="311"/>
      <c r="P31" s="286"/>
    </row>
    <row r="32" spans="1:22" s="79" customFormat="1" ht="14.25" customHeight="1" x14ac:dyDescent="0.25">
      <c r="A32" s="211"/>
      <c r="B32" s="212" t="s">
        <v>406</v>
      </c>
      <c r="C32" s="263" t="s">
        <v>76</v>
      </c>
      <c r="D32" s="215" t="s">
        <v>77</v>
      </c>
      <c r="E32" s="215"/>
      <c r="F32" s="215"/>
      <c r="G32" s="216"/>
      <c r="H32" s="216"/>
      <c r="I32" s="216"/>
      <c r="J32" s="216"/>
      <c r="K32" s="216"/>
      <c r="L32" s="216"/>
      <c r="M32" s="216"/>
      <c r="N32" s="217">
        <v>2000</v>
      </c>
      <c r="O32" s="219"/>
      <c r="P32" s="236">
        <f>SUM(K32:O34)</f>
        <v>135990</v>
      </c>
    </row>
    <row r="33" spans="1:21" s="79" customFormat="1" ht="14.25" customHeight="1" x14ac:dyDescent="0.25">
      <c r="A33" s="232"/>
      <c r="B33" s="57" t="s">
        <v>409</v>
      </c>
      <c r="C33" s="192" t="s">
        <v>76</v>
      </c>
      <c r="D33" s="110" t="s">
        <v>359</v>
      </c>
      <c r="E33" s="110" t="s">
        <v>360</v>
      </c>
      <c r="F33" s="110"/>
      <c r="G33" s="257"/>
      <c r="H33" s="257"/>
      <c r="I33" s="257"/>
      <c r="J33" s="257"/>
      <c r="K33" s="257">
        <v>21850</v>
      </c>
      <c r="L33" s="257">
        <v>12140</v>
      </c>
      <c r="M33" s="257"/>
      <c r="N33" s="257"/>
      <c r="O33" s="259"/>
      <c r="P33" s="270"/>
    </row>
    <row r="34" spans="1:21" s="79" customFormat="1" ht="14.25" customHeight="1" thickBot="1" x14ac:dyDescent="0.3">
      <c r="A34" s="220"/>
      <c r="B34" s="221" t="s">
        <v>410</v>
      </c>
      <c r="C34" s="327" t="s">
        <v>76</v>
      </c>
      <c r="D34" s="224" t="s">
        <v>191</v>
      </c>
      <c r="E34" s="224" t="s">
        <v>192</v>
      </c>
      <c r="F34" s="328"/>
      <c r="G34" s="329"/>
      <c r="H34" s="329"/>
      <c r="I34" s="329"/>
      <c r="J34" s="329"/>
      <c r="K34" s="329"/>
      <c r="L34" s="235">
        <v>100000</v>
      </c>
      <c r="M34" s="329"/>
      <c r="N34" s="329"/>
      <c r="O34" s="277"/>
      <c r="P34" s="278"/>
    </row>
    <row r="35" spans="1:21" s="79" customFormat="1" ht="4.5" customHeight="1" thickBot="1" x14ac:dyDescent="0.3">
      <c r="A35" s="203"/>
      <c r="B35" s="203"/>
      <c r="C35" s="330"/>
      <c r="D35" s="205"/>
      <c r="E35" s="205"/>
      <c r="F35" s="331"/>
      <c r="G35" s="332"/>
      <c r="H35" s="332"/>
      <c r="I35" s="332"/>
      <c r="J35" s="332"/>
      <c r="K35" s="332"/>
      <c r="L35" s="207"/>
      <c r="M35" s="332"/>
      <c r="N35" s="332"/>
      <c r="O35" s="285"/>
      <c r="P35" s="286"/>
    </row>
    <row r="36" spans="1:21" s="79" customFormat="1" ht="14.25" customHeight="1" x14ac:dyDescent="0.25">
      <c r="A36" s="211"/>
      <c r="B36" s="212" t="s">
        <v>407</v>
      </c>
      <c r="C36" s="322" t="s">
        <v>419</v>
      </c>
      <c r="D36" s="291" t="s">
        <v>313</v>
      </c>
      <c r="E36" s="291"/>
      <c r="F36" s="291"/>
      <c r="G36" s="292"/>
      <c r="H36" s="292"/>
      <c r="I36" s="292"/>
      <c r="J36" s="292"/>
      <c r="K36" s="292"/>
      <c r="L36" s="292"/>
      <c r="M36" s="292"/>
      <c r="N36" s="293">
        <v>2000</v>
      </c>
      <c r="O36" s="294"/>
      <c r="P36" s="236">
        <f>SUM(K36:O37)</f>
        <v>6200</v>
      </c>
    </row>
    <row r="37" spans="1:21" s="79" customFormat="1" ht="15.75" thickBot="1" x14ac:dyDescent="0.3">
      <c r="A37" s="220"/>
      <c r="B37" s="221" t="s">
        <v>409</v>
      </c>
      <c r="C37" s="323" t="s">
        <v>419</v>
      </c>
      <c r="D37" s="223" t="s">
        <v>361</v>
      </c>
      <c r="E37" s="223"/>
      <c r="F37" s="223"/>
      <c r="G37" s="275"/>
      <c r="H37" s="275"/>
      <c r="I37" s="275"/>
      <c r="J37" s="275"/>
      <c r="K37" s="275"/>
      <c r="L37" s="275">
        <v>200</v>
      </c>
      <c r="M37" s="275"/>
      <c r="N37" s="275">
        <v>4000</v>
      </c>
      <c r="O37" s="324"/>
      <c r="P37" s="278"/>
      <c r="Q37" s="7"/>
      <c r="R37" s="7"/>
      <c r="S37" s="7"/>
      <c r="T37" s="7"/>
      <c r="U37" s="7"/>
    </row>
    <row r="38" spans="1:21" s="79" customFormat="1" ht="7.5" customHeight="1" thickBot="1" x14ac:dyDescent="0.3">
      <c r="A38" s="203"/>
      <c r="B38" s="203"/>
      <c r="C38" s="325"/>
      <c r="D38" s="282"/>
      <c r="E38" s="282"/>
      <c r="F38" s="282"/>
      <c r="G38" s="283"/>
      <c r="H38" s="283"/>
      <c r="I38" s="283"/>
      <c r="J38" s="283"/>
      <c r="K38" s="283"/>
      <c r="L38" s="283"/>
      <c r="M38" s="283"/>
      <c r="N38" s="283"/>
      <c r="O38" s="311"/>
      <c r="P38" s="286"/>
      <c r="Q38" s="7"/>
      <c r="R38" s="7"/>
      <c r="S38" s="7"/>
      <c r="T38" s="7"/>
      <c r="U38" s="7"/>
    </row>
    <row r="39" spans="1:21" s="79" customFormat="1" x14ac:dyDescent="0.25">
      <c r="A39" s="211"/>
      <c r="B39" s="212" t="s">
        <v>406</v>
      </c>
      <c r="C39" s="263" t="s">
        <v>78</v>
      </c>
      <c r="D39" s="215" t="s">
        <v>79</v>
      </c>
      <c r="E39" s="215"/>
      <c r="F39" s="215"/>
      <c r="G39" s="216"/>
      <c r="H39" s="216"/>
      <c r="I39" s="216"/>
      <c r="J39" s="216"/>
      <c r="K39" s="217">
        <v>5292</v>
      </c>
      <c r="L39" s="217">
        <v>6500</v>
      </c>
      <c r="M39" s="216"/>
      <c r="N39" s="216"/>
      <c r="O39" s="219"/>
      <c r="P39" s="236">
        <f>SUM(K39:O41)</f>
        <v>37292</v>
      </c>
      <c r="Q39" s="7"/>
      <c r="R39" s="7"/>
      <c r="S39" s="7"/>
      <c r="T39" s="7"/>
      <c r="U39" s="7"/>
    </row>
    <row r="40" spans="1:21" s="79" customFormat="1" x14ac:dyDescent="0.25">
      <c r="A40" s="232"/>
      <c r="B40" s="57" t="s">
        <v>409</v>
      </c>
      <c r="C40" s="192" t="s">
        <v>78</v>
      </c>
      <c r="D40" s="110" t="s">
        <v>362</v>
      </c>
      <c r="E40" s="110"/>
      <c r="F40" s="110"/>
      <c r="G40" s="257"/>
      <c r="H40" s="257"/>
      <c r="I40" s="257"/>
      <c r="J40" s="257"/>
      <c r="K40" s="257"/>
      <c r="L40" s="257">
        <v>6500</v>
      </c>
      <c r="M40" s="257"/>
      <c r="N40" s="257"/>
      <c r="O40" s="259"/>
      <c r="P40" s="270"/>
      <c r="Q40" s="7"/>
      <c r="R40" s="7"/>
      <c r="S40" s="7"/>
      <c r="T40" s="7"/>
      <c r="U40" s="7"/>
    </row>
    <row r="41" spans="1:21" s="79" customFormat="1" ht="15.75" thickBot="1" x14ac:dyDescent="0.3">
      <c r="A41" s="220"/>
      <c r="B41" s="221" t="s">
        <v>410</v>
      </c>
      <c r="C41" s="327" t="s">
        <v>78</v>
      </c>
      <c r="D41" s="224" t="s">
        <v>206</v>
      </c>
      <c r="E41" s="328"/>
      <c r="F41" s="328"/>
      <c r="G41" s="329"/>
      <c r="H41" s="329"/>
      <c r="I41" s="329"/>
      <c r="J41" s="329"/>
      <c r="K41" s="235">
        <v>6000</v>
      </c>
      <c r="L41" s="235">
        <v>13000</v>
      </c>
      <c r="M41" s="329"/>
      <c r="N41" s="329"/>
      <c r="O41" s="277"/>
      <c r="P41" s="278"/>
      <c r="Q41" s="7"/>
      <c r="R41" s="7"/>
      <c r="S41" s="7"/>
      <c r="T41" s="7"/>
      <c r="U41" s="7"/>
    </row>
    <row r="42" spans="1:21" s="79" customFormat="1" ht="8.25" customHeight="1" thickBot="1" x14ac:dyDescent="0.3">
      <c r="A42" s="243"/>
      <c r="B42" s="203"/>
      <c r="C42" s="330"/>
      <c r="D42" s="205"/>
      <c r="E42" s="331"/>
      <c r="F42" s="331"/>
      <c r="G42" s="332"/>
      <c r="H42" s="332"/>
      <c r="I42" s="332"/>
      <c r="J42" s="332"/>
      <c r="K42" s="207"/>
      <c r="L42" s="207"/>
      <c r="M42" s="332"/>
      <c r="N42" s="332"/>
      <c r="O42" s="285"/>
      <c r="P42" s="335"/>
      <c r="Q42" s="7"/>
      <c r="R42" s="7"/>
      <c r="S42" s="7"/>
      <c r="T42" s="7"/>
      <c r="U42" s="7"/>
    </row>
    <row r="43" spans="1:21" s="79" customFormat="1" x14ac:dyDescent="0.25">
      <c r="A43" s="211"/>
      <c r="B43" s="212" t="s">
        <v>406</v>
      </c>
      <c r="C43" s="263" t="s">
        <v>80</v>
      </c>
      <c r="D43" s="215" t="s">
        <v>81</v>
      </c>
      <c r="E43" s="215"/>
      <c r="F43" s="215"/>
      <c r="G43" s="216"/>
      <c r="H43" s="216"/>
      <c r="I43" s="216"/>
      <c r="J43" s="216"/>
      <c r="K43" s="216"/>
      <c r="L43" s="216"/>
      <c r="M43" s="216"/>
      <c r="N43" s="217">
        <v>1000</v>
      </c>
      <c r="O43" s="219"/>
      <c r="P43" s="236">
        <f>SUM(K43:O44)</f>
        <v>9835</v>
      </c>
      <c r="Q43" s="7"/>
      <c r="R43" s="7"/>
      <c r="S43" s="7"/>
      <c r="T43" s="7"/>
      <c r="U43" s="7"/>
    </row>
    <row r="44" spans="1:21" s="79" customFormat="1" ht="15.75" thickBot="1" x14ac:dyDescent="0.3">
      <c r="A44" s="220"/>
      <c r="B44" s="221" t="s">
        <v>410</v>
      </c>
      <c r="C44" s="327" t="s">
        <v>80</v>
      </c>
      <c r="D44" s="224" t="s">
        <v>207</v>
      </c>
      <c r="E44" s="328"/>
      <c r="F44" s="328"/>
      <c r="G44" s="329"/>
      <c r="H44" s="329"/>
      <c r="I44" s="329"/>
      <c r="J44" s="329"/>
      <c r="K44" s="329"/>
      <c r="L44" s="329"/>
      <c r="M44" s="329"/>
      <c r="N44" s="235">
        <v>8835</v>
      </c>
      <c r="O44" s="277"/>
      <c r="P44" s="278"/>
      <c r="Q44" s="7"/>
      <c r="R44" s="7"/>
      <c r="S44" s="7"/>
      <c r="T44" s="7"/>
      <c r="U44" s="7"/>
    </row>
    <row r="45" spans="1:21" s="79" customFormat="1" ht="9" customHeight="1" thickBot="1" x14ac:dyDescent="0.3">
      <c r="A45" s="243"/>
      <c r="B45" s="203"/>
      <c r="C45" s="330"/>
      <c r="D45" s="205"/>
      <c r="E45" s="331"/>
      <c r="F45" s="331"/>
      <c r="G45" s="332"/>
      <c r="H45" s="332"/>
      <c r="I45" s="332"/>
      <c r="J45" s="332"/>
      <c r="K45" s="332"/>
      <c r="L45" s="332"/>
      <c r="M45" s="332"/>
      <c r="N45" s="207"/>
      <c r="O45" s="285"/>
      <c r="P45" s="335"/>
      <c r="Q45" s="7"/>
      <c r="R45" s="7"/>
      <c r="S45" s="7"/>
      <c r="T45" s="7"/>
      <c r="U45" s="7"/>
    </row>
    <row r="46" spans="1:21" s="79" customFormat="1" ht="30" x14ac:dyDescent="0.25">
      <c r="A46" s="137"/>
      <c r="B46" s="138" t="s">
        <v>410</v>
      </c>
      <c r="C46" s="340" t="s">
        <v>152</v>
      </c>
      <c r="D46" s="141" t="s">
        <v>153</v>
      </c>
      <c r="E46" s="141" t="s">
        <v>154</v>
      </c>
      <c r="F46" s="341"/>
      <c r="G46" s="342"/>
      <c r="H46" s="143">
        <v>10000</v>
      </c>
      <c r="I46" s="342"/>
      <c r="J46" s="342"/>
      <c r="K46" s="143">
        <v>21850</v>
      </c>
      <c r="L46" s="143">
        <v>25720</v>
      </c>
      <c r="M46" s="342"/>
      <c r="N46" s="343"/>
      <c r="O46" s="342"/>
      <c r="P46" s="349">
        <f>SUM(K46:O50)</f>
        <v>337180</v>
      </c>
      <c r="Q46" s="7"/>
      <c r="R46" s="7"/>
      <c r="S46" s="7"/>
      <c r="T46" s="7"/>
      <c r="U46" s="7"/>
    </row>
    <row r="47" spans="1:21" s="79" customFormat="1" ht="30" x14ac:dyDescent="0.25">
      <c r="A47" s="144"/>
      <c r="B47" s="133" t="s">
        <v>410</v>
      </c>
      <c r="C47" s="336" t="s">
        <v>155</v>
      </c>
      <c r="D47" s="118" t="s">
        <v>156</v>
      </c>
      <c r="E47" s="118" t="s">
        <v>157</v>
      </c>
      <c r="F47" s="337"/>
      <c r="G47" s="338"/>
      <c r="H47" s="338"/>
      <c r="I47" s="338"/>
      <c r="J47" s="338"/>
      <c r="K47" s="136">
        <v>168500</v>
      </c>
      <c r="L47" s="136">
        <v>89110</v>
      </c>
      <c r="M47" s="338"/>
      <c r="N47" s="136">
        <v>2000</v>
      </c>
      <c r="O47" s="338"/>
      <c r="P47" s="344"/>
      <c r="Q47" s="7"/>
      <c r="R47" s="7"/>
      <c r="S47" s="7"/>
      <c r="T47" s="7"/>
      <c r="U47" s="7"/>
    </row>
    <row r="48" spans="1:21" s="79" customFormat="1" ht="30" x14ac:dyDescent="0.25">
      <c r="A48" s="144"/>
      <c r="B48" s="133" t="s">
        <v>410</v>
      </c>
      <c r="C48" s="339" t="s">
        <v>155</v>
      </c>
      <c r="D48" s="118" t="s">
        <v>156</v>
      </c>
      <c r="E48" s="118" t="s">
        <v>158</v>
      </c>
      <c r="F48" s="337"/>
      <c r="G48" s="338"/>
      <c r="H48" s="136">
        <v>19000</v>
      </c>
      <c r="I48" s="338"/>
      <c r="J48" s="338"/>
      <c r="K48" s="136"/>
      <c r="L48" s="136"/>
      <c r="M48" s="338"/>
      <c r="N48" s="136"/>
      <c r="O48" s="338"/>
      <c r="P48" s="344"/>
      <c r="Q48" s="7"/>
      <c r="R48" s="7"/>
      <c r="S48" s="7"/>
      <c r="T48" s="7"/>
      <c r="U48" s="7"/>
    </row>
    <row r="49" spans="1:21" s="79" customFormat="1" x14ac:dyDescent="0.25">
      <c r="A49" s="144"/>
      <c r="B49" s="133" t="s">
        <v>410</v>
      </c>
      <c r="C49" s="339" t="s">
        <v>155</v>
      </c>
      <c r="D49" s="118" t="s">
        <v>156</v>
      </c>
      <c r="E49" s="118" t="s">
        <v>159</v>
      </c>
      <c r="F49" s="337"/>
      <c r="G49" s="338"/>
      <c r="H49" s="136">
        <v>18000</v>
      </c>
      <c r="I49" s="338"/>
      <c r="J49" s="338"/>
      <c r="K49" s="136"/>
      <c r="L49" s="136"/>
      <c r="M49" s="338"/>
      <c r="N49" s="136"/>
      <c r="O49" s="338"/>
      <c r="P49" s="344"/>
      <c r="Q49" s="7"/>
      <c r="R49" s="7"/>
      <c r="S49" s="7"/>
      <c r="T49" s="7"/>
      <c r="U49" s="7"/>
    </row>
    <row r="50" spans="1:21" s="79" customFormat="1" ht="45.75" thickBot="1" x14ac:dyDescent="0.3">
      <c r="A50" s="146"/>
      <c r="B50" s="148" t="s">
        <v>410</v>
      </c>
      <c r="C50" s="345" t="s">
        <v>160</v>
      </c>
      <c r="D50" s="150" t="s">
        <v>161</v>
      </c>
      <c r="E50" s="150" t="s">
        <v>162</v>
      </c>
      <c r="F50" s="346"/>
      <c r="G50" s="347"/>
      <c r="H50" s="152">
        <v>43000</v>
      </c>
      <c r="I50" s="347"/>
      <c r="J50" s="347"/>
      <c r="K50" s="347"/>
      <c r="L50" s="152">
        <v>30000</v>
      </c>
      <c r="M50" s="347"/>
      <c r="N50" s="347"/>
      <c r="O50" s="347"/>
      <c r="P50" s="348"/>
      <c r="Q50" s="7"/>
      <c r="R50" s="7"/>
      <c r="S50" s="7"/>
      <c r="T50" s="7"/>
      <c r="U50" s="7"/>
    </row>
    <row r="51" spans="1:21" s="79" customFormat="1" ht="6" customHeight="1" thickBot="1" x14ac:dyDescent="0.3">
      <c r="A51" s="203"/>
      <c r="B51" s="203"/>
      <c r="C51" s="330"/>
      <c r="D51" s="205"/>
      <c r="E51" s="205"/>
      <c r="F51" s="331"/>
      <c r="G51" s="332"/>
      <c r="H51" s="207"/>
      <c r="I51" s="332"/>
      <c r="J51" s="332"/>
      <c r="K51" s="332"/>
      <c r="L51" s="207"/>
      <c r="M51" s="332"/>
      <c r="N51" s="332"/>
      <c r="O51" s="285"/>
      <c r="P51" s="286"/>
      <c r="Q51" s="7"/>
      <c r="R51" s="7"/>
      <c r="S51" s="7"/>
      <c r="T51" s="7"/>
      <c r="U51" s="7"/>
    </row>
    <row r="52" spans="1:21" s="79" customFormat="1" x14ac:dyDescent="0.25">
      <c r="A52" s="211"/>
      <c r="B52" s="212" t="s">
        <v>410</v>
      </c>
      <c r="C52" s="263" t="s">
        <v>163</v>
      </c>
      <c r="D52" s="215" t="s">
        <v>164</v>
      </c>
      <c r="E52" s="215" t="s">
        <v>165</v>
      </c>
      <c r="F52" s="265"/>
      <c r="G52" s="266"/>
      <c r="H52" s="217">
        <v>12000</v>
      </c>
      <c r="I52" s="266"/>
      <c r="J52" s="266"/>
      <c r="K52" s="217">
        <v>140500</v>
      </c>
      <c r="L52" s="217">
        <v>11695</v>
      </c>
      <c r="M52" s="266"/>
      <c r="N52" s="266"/>
      <c r="O52" s="267"/>
      <c r="P52" s="236">
        <f>SUM(K52:O54)</f>
        <v>170195</v>
      </c>
      <c r="Q52" s="7"/>
      <c r="R52" s="7"/>
      <c r="S52" s="7"/>
      <c r="T52" s="7"/>
      <c r="U52" s="7"/>
    </row>
    <row r="53" spans="1:21" s="79" customFormat="1" ht="60" x14ac:dyDescent="0.25">
      <c r="A53" s="232"/>
      <c r="B53" s="57" t="s">
        <v>410</v>
      </c>
      <c r="C53" s="193" t="s">
        <v>163</v>
      </c>
      <c r="D53" s="53" t="s">
        <v>164</v>
      </c>
      <c r="E53" s="110" t="s">
        <v>421</v>
      </c>
      <c r="F53" s="35"/>
      <c r="G53" s="62"/>
      <c r="H53" s="49">
        <v>21000</v>
      </c>
      <c r="I53" s="62"/>
      <c r="J53" s="62"/>
      <c r="K53" s="49"/>
      <c r="L53" s="49"/>
      <c r="M53" s="62"/>
      <c r="N53" s="62"/>
      <c r="O53" s="63"/>
      <c r="P53" s="270"/>
      <c r="Q53" s="7"/>
      <c r="R53" s="7"/>
      <c r="S53" s="7"/>
      <c r="T53" s="7"/>
      <c r="U53" s="7"/>
    </row>
    <row r="54" spans="1:21" s="79" customFormat="1" ht="30.75" thickBot="1" x14ac:dyDescent="0.3">
      <c r="A54" s="220"/>
      <c r="B54" s="221" t="s">
        <v>410</v>
      </c>
      <c r="C54" s="327" t="s">
        <v>170</v>
      </c>
      <c r="D54" s="224" t="s">
        <v>171</v>
      </c>
      <c r="E54" s="224" t="s">
        <v>172</v>
      </c>
      <c r="F54" s="328"/>
      <c r="G54" s="329"/>
      <c r="H54" s="329"/>
      <c r="I54" s="329"/>
      <c r="J54" s="329"/>
      <c r="K54" s="329"/>
      <c r="L54" s="235">
        <v>18000</v>
      </c>
      <c r="M54" s="329"/>
      <c r="N54" s="329"/>
      <c r="O54" s="277"/>
      <c r="P54" s="278"/>
      <c r="Q54" s="7"/>
      <c r="R54" s="7"/>
      <c r="S54" s="7"/>
      <c r="T54" s="7"/>
      <c r="U54" s="7"/>
    </row>
    <row r="55" spans="1:21" s="79" customFormat="1" ht="7.5" customHeight="1" thickBot="1" x14ac:dyDescent="0.3">
      <c r="A55" s="203"/>
      <c r="B55" s="203"/>
      <c r="C55" s="330"/>
      <c r="D55" s="205"/>
      <c r="E55" s="205"/>
      <c r="F55" s="331"/>
      <c r="G55" s="332"/>
      <c r="H55" s="332"/>
      <c r="I55" s="332"/>
      <c r="J55" s="332"/>
      <c r="K55" s="332"/>
      <c r="L55" s="207"/>
      <c r="M55" s="332"/>
      <c r="N55" s="332"/>
      <c r="O55" s="285"/>
      <c r="P55" s="286"/>
      <c r="Q55" s="7"/>
      <c r="R55" s="7"/>
      <c r="S55" s="7"/>
      <c r="T55" s="7"/>
      <c r="U55" s="7"/>
    </row>
    <row r="56" spans="1:21" s="79" customFormat="1" x14ac:dyDescent="0.25">
      <c r="A56" s="211"/>
      <c r="B56" s="212" t="s">
        <v>410</v>
      </c>
      <c r="C56" s="263" t="s">
        <v>178</v>
      </c>
      <c r="D56" s="215" t="s">
        <v>179</v>
      </c>
      <c r="E56" s="265"/>
      <c r="F56" s="265"/>
      <c r="G56" s="266"/>
      <c r="H56" s="266"/>
      <c r="I56" s="266"/>
      <c r="J56" s="266"/>
      <c r="K56" s="217">
        <v>17100</v>
      </c>
      <c r="L56" s="217">
        <v>10830</v>
      </c>
      <c r="M56" s="266"/>
      <c r="N56" s="266"/>
      <c r="O56" s="267"/>
      <c r="P56" s="236">
        <f>SUM(K56:O61)</f>
        <v>254512</v>
      </c>
      <c r="Q56" s="7"/>
      <c r="R56" s="7"/>
      <c r="S56" s="7"/>
      <c r="T56" s="7"/>
      <c r="U56" s="7"/>
    </row>
    <row r="57" spans="1:21" s="79" customFormat="1" x14ac:dyDescent="0.25">
      <c r="A57" s="232"/>
      <c r="B57" s="57" t="s">
        <v>410</v>
      </c>
      <c r="C57" s="68" t="s">
        <v>180</v>
      </c>
      <c r="D57" s="53" t="s">
        <v>181</v>
      </c>
      <c r="E57" s="35"/>
      <c r="F57" s="35"/>
      <c r="G57" s="62"/>
      <c r="H57" s="62"/>
      <c r="I57" s="62"/>
      <c r="J57" s="62"/>
      <c r="K57" s="49">
        <v>13700</v>
      </c>
      <c r="L57" s="49">
        <v>5695</v>
      </c>
      <c r="M57" s="62"/>
      <c r="N57" s="62"/>
      <c r="O57" s="63"/>
      <c r="P57" s="270"/>
      <c r="Q57" s="7"/>
      <c r="R57" s="7"/>
      <c r="S57" s="7"/>
      <c r="T57" s="7"/>
      <c r="U57" s="7"/>
    </row>
    <row r="58" spans="1:21" s="79" customFormat="1" x14ac:dyDescent="0.25">
      <c r="A58" s="232"/>
      <c r="B58" s="57" t="s">
        <v>410</v>
      </c>
      <c r="C58" s="68" t="s">
        <v>182</v>
      </c>
      <c r="D58" s="53" t="s">
        <v>183</v>
      </c>
      <c r="E58" s="35"/>
      <c r="F58" s="35"/>
      <c r="G58" s="62"/>
      <c r="H58" s="62"/>
      <c r="I58" s="62"/>
      <c r="J58" s="62"/>
      <c r="K58" s="49">
        <v>15370</v>
      </c>
      <c r="L58" s="49">
        <v>5485</v>
      </c>
      <c r="M58" s="62"/>
      <c r="N58" s="62"/>
      <c r="O58" s="63"/>
      <c r="P58" s="270"/>
      <c r="Q58" s="7"/>
      <c r="R58" s="7"/>
      <c r="S58" s="7"/>
      <c r="T58" s="7"/>
      <c r="U58" s="7"/>
    </row>
    <row r="59" spans="1:21" s="79" customFormat="1" x14ac:dyDescent="0.25">
      <c r="A59" s="232"/>
      <c r="B59" s="57" t="s">
        <v>410</v>
      </c>
      <c r="C59" s="68" t="s">
        <v>184</v>
      </c>
      <c r="D59" s="53" t="s">
        <v>185</v>
      </c>
      <c r="E59" s="35"/>
      <c r="F59" s="35"/>
      <c r="G59" s="62"/>
      <c r="H59" s="62"/>
      <c r="I59" s="62"/>
      <c r="J59" s="62"/>
      <c r="K59" s="49">
        <v>12600</v>
      </c>
      <c r="L59" s="49">
        <v>6215</v>
      </c>
      <c r="M59" s="62"/>
      <c r="N59" s="62"/>
      <c r="O59" s="63"/>
      <c r="P59" s="270"/>
      <c r="Q59" s="7"/>
      <c r="R59" s="7"/>
      <c r="S59" s="7"/>
      <c r="T59" s="7"/>
      <c r="U59" s="7"/>
    </row>
    <row r="60" spans="1:21" s="79" customFormat="1" ht="30" x14ac:dyDescent="0.25">
      <c r="A60" s="232"/>
      <c r="B60" s="57" t="s">
        <v>410</v>
      </c>
      <c r="C60" s="68" t="s">
        <v>186</v>
      </c>
      <c r="D60" s="53" t="s">
        <v>187</v>
      </c>
      <c r="E60" s="35"/>
      <c r="F60" s="35"/>
      <c r="G60" s="62"/>
      <c r="H60" s="62"/>
      <c r="I60" s="62"/>
      <c r="J60" s="62"/>
      <c r="K60" s="49">
        <v>9300</v>
      </c>
      <c r="L60" s="49">
        <v>11540</v>
      </c>
      <c r="M60" s="62"/>
      <c r="N60" s="62"/>
      <c r="O60" s="63"/>
      <c r="P60" s="270"/>
      <c r="Q60" s="7"/>
      <c r="R60" s="7"/>
      <c r="S60" s="7"/>
      <c r="T60" s="7"/>
      <c r="U60" s="7"/>
    </row>
    <row r="61" spans="1:21" s="79" customFormat="1" ht="30.75" thickBot="1" x14ac:dyDescent="0.3">
      <c r="A61" s="220"/>
      <c r="B61" s="221" t="s">
        <v>410</v>
      </c>
      <c r="C61" s="327" t="s">
        <v>188</v>
      </c>
      <c r="D61" s="224" t="s">
        <v>189</v>
      </c>
      <c r="E61" s="224" t="s">
        <v>190</v>
      </c>
      <c r="F61" s="328"/>
      <c r="G61" s="329"/>
      <c r="H61" s="329"/>
      <c r="I61" s="329"/>
      <c r="J61" s="329"/>
      <c r="K61" s="235">
        <v>53306</v>
      </c>
      <c r="L61" s="235">
        <v>93371</v>
      </c>
      <c r="M61" s="329"/>
      <c r="N61" s="329"/>
      <c r="O61" s="277"/>
      <c r="P61" s="278"/>
      <c r="Q61" s="7"/>
      <c r="R61" s="7"/>
      <c r="S61" s="7"/>
      <c r="T61" s="7"/>
      <c r="U61" s="7"/>
    </row>
    <row r="62" spans="1:21" s="79" customFormat="1" ht="6.75" customHeight="1" thickBot="1" x14ac:dyDescent="0.3">
      <c r="A62" s="203"/>
      <c r="B62" s="203"/>
      <c r="C62" s="330"/>
      <c r="D62" s="205"/>
      <c r="E62" s="205"/>
      <c r="F62" s="331"/>
      <c r="G62" s="332"/>
      <c r="H62" s="332"/>
      <c r="I62" s="332"/>
      <c r="J62" s="332"/>
      <c r="K62" s="207"/>
      <c r="L62" s="207"/>
      <c r="M62" s="332"/>
      <c r="N62" s="332"/>
      <c r="O62" s="285"/>
      <c r="P62" s="286"/>
      <c r="Q62" s="7"/>
      <c r="R62" s="7"/>
      <c r="S62" s="7"/>
      <c r="T62" s="7"/>
      <c r="U62" s="7"/>
    </row>
    <row r="63" spans="1:21" s="79" customFormat="1" x14ac:dyDescent="0.25">
      <c r="A63" s="211"/>
      <c r="B63" s="212" t="s">
        <v>410</v>
      </c>
      <c r="C63" s="263" t="s">
        <v>193</v>
      </c>
      <c r="D63" s="215" t="s">
        <v>194</v>
      </c>
      <c r="E63" s="265"/>
      <c r="F63" s="265"/>
      <c r="G63" s="266"/>
      <c r="H63" s="266"/>
      <c r="I63" s="266"/>
      <c r="J63" s="266"/>
      <c r="K63" s="266"/>
      <c r="L63" s="217">
        <v>1280</v>
      </c>
      <c r="M63" s="266"/>
      <c r="N63" s="266"/>
      <c r="O63" s="267"/>
      <c r="P63" s="236">
        <f>SUM(K63:O69)</f>
        <v>4335</v>
      </c>
      <c r="Q63" s="7"/>
      <c r="R63" s="7"/>
      <c r="S63" s="7"/>
      <c r="T63" s="7"/>
      <c r="U63" s="7"/>
    </row>
    <row r="64" spans="1:21" s="79" customFormat="1" x14ac:dyDescent="0.25">
      <c r="A64" s="232"/>
      <c r="B64" s="57" t="s">
        <v>410</v>
      </c>
      <c r="C64" s="68" t="s">
        <v>195</v>
      </c>
      <c r="D64" s="53" t="s">
        <v>196</v>
      </c>
      <c r="E64" s="35"/>
      <c r="F64" s="35"/>
      <c r="G64" s="62"/>
      <c r="H64" s="62"/>
      <c r="I64" s="62"/>
      <c r="J64" s="62"/>
      <c r="K64" s="62"/>
      <c r="L64" s="49">
        <v>960</v>
      </c>
      <c r="M64" s="62"/>
      <c r="N64" s="62"/>
      <c r="O64" s="63"/>
      <c r="P64" s="270"/>
      <c r="Q64" s="7"/>
      <c r="R64" s="7"/>
      <c r="S64" s="7"/>
      <c r="T64" s="7"/>
      <c r="U64" s="7"/>
    </row>
    <row r="65" spans="1:21" s="79" customFormat="1" ht="30" x14ac:dyDescent="0.25">
      <c r="A65" s="232"/>
      <c r="B65" s="57" t="s">
        <v>410</v>
      </c>
      <c r="C65" s="68" t="s">
        <v>197</v>
      </c>
      <c r="D65" s="53" t="s">
        <v>198</v>
      </c>
      <c r="E65" s="35"/>
      <c r="F65" s="35"/>
      <c r="G65" s="62"/>
      <c r="H65" s="62"/>
      <c r="I65" s="62"/>
      <c r="J65" s="62"/>
      <c r="K65" s="62"/>
      <c r="L65" s="62"/>
      <c r="M65" s="62"/>
      <c r="N65" s="49">
        <v>320</v>
      </c>
      <c r="O65" s="63"/>
      <c r="P65" s="270"/>
      <c r="Q65" s="7"/>
      <c r="R65" s="7"/>
      <c r="S65" s="7"/>
      <c r="T65" s="7"/>
      <c r="U65" s="7"/>
    </row>
    <row r="66" spans="1:21" s="79" customFormat="1" ht="30" x14ac:dyDescent="0.25">
      <c r="A66" s="232"/>
      <c r="B66" s="57" t="s">
        <v>410</v>
      </c>
      <c r="C66" s="68" t="s">
        <v>199</v>
      </c>
      <c r="D66" s="53" t="s">
        <v>200</v>
      </c>
      <c r="E66" s="35"/>
      <c r="F66" s="35"/>
      <c r="G66" s="62"/>
      <c r="H66" s="62"/>
      <c r="I66" s="62"/>
      <c r="J66" s="62"/>
      <c r="K66" s="62"/>
      <c r="L66" s="62"/>
      <c r="M66" s="62"/>
      <c r="N66" s="49">
        <v>640</v>
      </c>
      <c r="O66" s="63"/>
      <c r="P66" s="270"/>
      <c r="Q66" s="7"/>
      <c r="R66" s="7"/>
      <c r="S66" s="7"/>
      <c r="T66" s="7"/>
      <c r="U66" s="7"/>
    </row>
    <row r="67" spans="1:21" s="79" customFormat="1" ht="30" x14ac:dyDescent="0.25">
      <c r="A67" s="232"/>
      <c r="B67" s="57" t="s">
        <v>410</v>
      </c>
      <c r="C67" s="68" t="s">
        <v>201</v>
      </c>
      <c r="D67" s="53" t="s">
        <v>202</v>
      </c>
      <c r="E67" s="35"/>
      <c r="F67" s="35"/>
      <c r="G67" s="62"/>
      <c r="H67" s="62"/>
      <c r="I67" s="62"/>
      <c r="J67" s="62"/>
      <c r="K67" s="62"/>
      <c r="L67" s="62"/>
      <c r="M67" s="62"/>
      <c r="N67" s="49">
        <v>640</v>
      </c>
      <c r="O67" s="63"/>
      <c r="P67" s="270"/>
      <c r="Q67" s="7"/>
      <c r="R67" s="7"/>
      <c r="S67" s="7"/>
      <c r="T67" s="7"/>
      <c r="U67" s="7"/>
    </row>
    <row r="68" spans="1:21" s="79" customFormat="1" x14ac:dyDescent="0.25">
      <c r="A68" s="232"/>
      <c r="B68" s="57" t="s">
        <v>410</v>
      </c>
      <c r="C68" s="68" t="s">
        <v>201</v>
      </c>
      <c r="D68" s="53" t="s">
        <v>203</v>
      </c>
      <c r="E68" s="35"/>
      <c r="F68" s="35"/>
      <c r="G68" s="62"/>
      <c r="H68" s="62"/>
      <c r="I68" s="62"/>
      <c r="J68" s="62"/>
      <c r="K68" s="62"/>
      <c r="L68" s="49">
        <v>295</v>
      </c>
      <c r="M68" s="62"/>
      <c r="N68" s="62"/>
      <c r="O68" s="63"/>
      <c r="P68" s="270"/>
      <c r="Q68" s="7"/>
      <c r="R68" s="7"/>
      <c r="S68" s="7"/>
      <c r="T68" s="7"/>
      <c r="U68" s="7"/>
    </row>
    <row r="69" spans="1:21" s="79" customFormat="1" ht="45.75" thickBot="1" x14ac:dyDescent="0.3">
      <c r="A69" s="220"/>
      <c r="B69" s="221" t="s">
        <v>410</v>
      </c>
      <c r="C69" s="327" t="s">
        <v>204</v>
      </c>
      <c r="D69" s="224" t="s">
        <v>205</v>
      </c>
      <c r="E69" s="328"/>
      <c r="F69" s="328"/>
      <c r="G69" s="329"/>
      <c r="H69" s="329"/>
      <c r="I69" s="329"/>
      <c r="J69" s="329"/>
      <c r="K69" s="329"/>
      <c r="L69" s="329"/>
      <c r="M69" s="329"/>
      <c r="N69" s="235">
        <v>200</v>
      </c>
      <c r="O69" s="277"/>
      <c r="P69" s="278"/>
      <c r="Q69" s="7"/>
      <c r="R69" s="7"/>
      <c r="S69" s="7"/>
      <c r="T69" s="7"/>
      <c r="U69" s="7"/>
    </row>
  </sheetData>
  <sortState ref="A6:O57">
    <sortCondition ref="C6:C57"/>
  </sortState>
  <mergeCells count="4">
    <mergeCell ref="G2:J2"/>
    <mergeCell ref="K2:O2"/>
    <mergeCell ref="P2:P3"/>
    <mergeCell ref="C5:D5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17" sqref="B17"/>
    </sheetView>
  </sheetViews>
  <sheetFormatPr defaultRowHeight="15" x14ac:dyDescent="0.25"/>
  <cols>
    <col min="1" max="2" width="12.42578125" customWidth="1"/>
    <col min="3" max="3" width="14.7109375" customWidth="1"/>
    <col min="4" max="4" width="35.85546875" bestFit="1" customWidth="1"/>
    <col min="5" max="5" width="37" customWidth="1"/>
    <col min="6" max="6" width="17.85546875" customWidth="1"/>
    <col min="11" max="16" width="13.28515625" customWidth="1"/>
  </cols>
  <sheetData>
    <row r="1" spans="1:22" s="79" customFormat="1" ht="18.75" x14ac:dyDescent="0.3">
      <c r="A1" s="188" t="s">
        <v>83</v>
      </c>
      <c r="D1" s="3"/>
      <c r="E1" s="3"/>
    </row>
    <row r="2" spans="1:22" s="79" customFormat="1" ht="15" customHeight="1" x14ac:dyDescent="0.25">
      <c r="A2" s="350"/>
      <c r="B2" s="350"/>
      <c r="C2" s="350"/>
      <c r="D2" s="351"/>
      <c r="E2" s="351"/>
      <c r="F2" s="351"/>
      <c r="G2" s="453" t="s">
        <v>0</v>
      </c>
      <c r="H2" s="453"/>
      <c r="I2" s="453"/>
      <c r="J2" s="453"/>
      <c r="K2" s="454" t="s">
        <v>9</v>
      </c>
      <c r="L2" s="454"/>
      <c r="M2" s="454"/>
      <c r="N2" s="454"/>
      <c r="O2" s="454"/>
      <c r="P2" s="455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350" t="s">
        <v>10</v>
      </c>
      <c r="B3" s="350"/>
      <c r="C3" s="350" t="s">
        <v>11</v>
      </c>
      <c r="D3" s="351" t="s">
        <v>12</v>
      </c>
      <c r="E3" s="351" t="s">
        <v>13</v>
      </c>
      <c r="F3" s="351" t="s">
        <v>14</v>
      </c>
      <c r="G3" s="161">
        <v>30</v>
      </c>
      <c r="H3" s="161">
        <v>32</v>
      </c>
      <c r="I3" s="161">
        <v>35</v>
      </c>
      <c r="J3" s="161">
        <v>38</v>
      </c>
      <c r="K3" s="352">
        <v>50</v>
      </c>
      <c r="L3" s="352">
        <v>55</v>
      </c>
      <c r="M3" s="352">
        <v>41</v>
      </c>
      <c r="N3" s="352">
        <v>45</v>
      </c>
      <c r="O3" s="352">
        <v>6</v>
      </c>
      <c r="P3" s="455"/>
      <c r="Q3" s="7"/>
      <c r="R3" s="7"/>
      <c r="S3" s="7"/>
      <c r="T3" s="7"/>
      <c r="U3" s="7"/>
      <c r="V3" s="7"/>
    </row>
    <row r="5" spans="1:22" s="79" customFormat="1" ht="15.75" thickBot="1" x14ac:dyDescent="0.3">
      <c r="A5" s="129" t="s">
        <v>82</v>
      </c>
      <c r="B5" s="129" t="s">
        <v>406</v>
      </c>
      <c r="C5" s="450" t="s">
        <v>83</v>
      </c>
      <c r="D5" s="428"/>
      <c r="E5" s="130"/>
      <c r="F5" s="131"/>
      <c r="G5" s="304"/>
      <c r="H5" s="305">
        <f>SUM(H6:H58)</f>
        <v>748842</v>
      </c>
      <c r="I5" s="304"/>
      <c r="J5" s="304"/>
      <c r="K5" s="131">
        <f>SUM(K6:K58)</f>
        <v>5089408</v>
      </c>
      <c r="L5" s="131">
        <f t="shared" ref="L5:O5" si="0">SUM(L6:L58)</f>
        <v>2534500</v>
      </c>
      <c r="M5" s="131">
        <f t="shared" si="0"/>
        <v>9500</v>
      </c>
      <c r="N5" s="131">
        <f t="shared" si="0"/>
        <v>353000</v>
      </c>
      <c r="O5" s="131">
        <f t="shared" si="0"/>
        <v>0</v>
      </c>
      <c r="P5" s="132">
        <f>SUM(K5:O5)</f>
        <v>7986408</v>
      </c>
      <c r="Q5" s="9">
        <f>'Puhja vald'!P51+'Laeva vald'!P46+'Tähtvere vald '!P46+'Tartu vald'!P81</f>
        <v>7986408</v>
      </c>
      <c r="R5" s="7"/>
      <c r="S5" s="7"/>
      <c r="T5" s="7"/>
      <c r="U5" s="7"/>
      <c r="V5" s="7"/>
    </row>
    <row r="6" spans="1:22" s="79" customFormat="1" ht="45.75" thickBot="1" x14ac:dyDescent="0.3">
      <c r="A6" s="195"/>
      <c r="B6" s="196" t="s">
        <v>406</v>
      </c>
      <c r="C6" s="372" t="s">
        <v>84</v>
      </c>
      <c r="D6" s="373" t="s">
        <v>85</v>
      </c>
      <c r="E6" s="374" t="s">
        <v>424</v>
      </c>
      <c r="F6" s="198"/>
      <c r="G6" s="200"/>
      <c r="H6" s="200">
        <f>45161+20955</f>
        <v>66116</v>
      </c>
      <c r="I6" s="199"/>
      <c r="J6" s="199"/>
      <c r="K6" s="200">
        <v>318631</v>
      </c>
      <c r="L6" s="200">
        <v>98036</v>
      </c>
      <c r="M6" s="199"/>
      <c r="N6" s="199"/>
      <c r="O6" s="202"/>
      <c r="P6" s="240">
        <f>SUM(K6:O6)</f>
        <v>416667</v>
      </c>
    </row>
    <row r="7" spans="1:22" s="79" customFormat="1" ht="6.75" customHeight="1" thickBot="1" x14ac:dyDescent="0.3">
      <c r="A7" s="203"/>
      <c r="B7" s="371"/>
      <c r="C7" s="361"/>
      <c r="D7" s="237"/>
      <c r="E7" s="205"/>
      <c r="F7" s="205"/>
      <c r="G7" s="206"/>
      <c r="H7" s="207"/>
      <c r="I7" s="206"/>
      <c r="J7" s="206"/>
      <c r="K7" s="206"/>
      <c r="L7" s="207"/>
      <c r="M7" s="206"/>
      <c r="N7" s="206"/>
      <c r="O7" s="209"/>
      <c r="P7" s="210"/>
    </row>
    <row r="8" spans="1:22" s="79" customFormat="1" ht="15.75" thickBot="1" x14ac:dyDescent="0.3">
      <c r="A8" s="195"/>
      <c r="B8" s="363" t="s">
        <v>407</v>
      </c>
      <c r="C8" s="364" t="s">
        <v>84</v>
      </c>
      <c r="D8" s="365" t="s">
        <v>422</v>
      </c>
      <c r="E8" s="198"/>
      <c r="F8" s="198"/>
      <c r="G8" s="199"/>
      <c r="H8" s="199"/>
      <c r="I8" s="199"/>
      <c r="J8" s="199"/>
      <c r="K8" s="200">
        <v>91455</v>
      </c>
      <c r="L8" s="200">
        <v>44180</v>
      </c>
      <c r="M8" s="199"/>
      <c r="N8" s="199"/>
      <c r="O8" s="202"/>
      <c r="P8" s="240">
        <f>SUM(K8:O8)</f>
        <v>135635</v>
      </c>
    </row>
    <row r="9" spans="1:22" s="79" customFormat="1" ht="6" customHeight="1" thickBot="1" x14ac:dyDescent="0.3">
      <c r="A9" s="203"/>
      <c r="B9" s="203"/>
      <c r="C9" s="361"/>
      <c r="D9" s="237"/>
      <c r="E9" s="205"/>
      <c r="F9" s="205"/>
      <c r="G9" s="206"/>
      <c r="H9" s="207"/>
      <c r="I9" s="206"/>
      <c r="J9" s="206"/>
      <c r="K9" s="206"/>
      <c r="L9" s="207"/>
      <c r="M9" s="206"/>
      <c r="N9" s="206"/>
      <c r="O9" s="209"/>
      <c r="P9" s="210"/>
    </row>
    <row r="10" spans="1:22" s="79" customFormat="1" ht="14.25" customHeight="1" thickBot="1" x14ac:dyDescent="0.3">
      <c r="A10" s="296"/>
      <c r="B10" s="320" t="s">
        <v>409</v>
      </c>
      <c r="C10" s="320" t="s">
        <v>84</v>
      </c>
      <c r="D10" s="299" t="s">
        <v>365</v>
      </c>
      <c r="E10" s="370"/>
      <c r="F10" s="299"/>
      <c r="G10" s="300"/>
      <c r="H10" s="300"/>
      <c r="I10" s="300"/>
      <c r="J10" s="300"/>
      <c r="K10" s="300">
        <v>313300</v>
      </c>
      <c r="L10" s="300">
        <v>95160</v>
      </c>
      <c r="M10" s="300"/>
      <c r="N10" s="300"/>
      <c r="O10" s="309"/>
      <c r="P10" s="240">
        <f>SUM(K10:O10)</f>
        <v>408460</v>
      </c>
    </row>
    <row r="11" spans="1:22" s="79" customFormat="1" ht="6" customHeight="1" thickBot="1" x14ac:dyDescent="0.3">
      <c r="A11" s="243"/>
      <c r="B11" s="371"/>
      <c r="C11" s="379"/>
      <c r="D11" s="242"/>
      <c r="E11" s="205"/>
      <c r="F11" s="205"/>
      <c r="G11" s="206"/>
      <c r="H11" s="206"/>
      <c r="I11" s="206"/>
      <c r="J11" s="206"/>
      <c r="K11" s="206"/>
      <c r="L11" s="206"/>
      <c r="M11" s="206"/>
      <c r="N11" s="206"/>
      <c r="O11" s="209"/>
      <c r="P11" s="244"/>
    </row>
    <row r="12" spans="1:22" s="79" customFormat="1" ht="120.75" thickBot="1" x14ac:dyDescent="0.3">
      <c r="A12" s="195"/>
      <c r="B12" s="196" t="s">
        <v>410</v>
      </c>
      <c r="C12" s="380" t="s">
        <v>208</v>
      </c>
      <c r="D12" s="198" t="s">
        <v>209</v>
      </c>
      <c r="E12" s="299" t="s">
        <v>426</v>
      </c>
      <c r="F12" s="198"/>
      <c r="G12" s="199"/>
      <c r="H12" s="200">
        <f>137000+70000</f>
        <v>207000</v>
      </c>
      <c r="I12" s="199"/>
      <c r="J12" s="199"/>
      <c r="K12" s="200">
        <v>760000</v>
      </c>
      <c r="L12" s="200">
        <v>327350</v>
      </c>
      <c r="M12" s="199"/>
      <c r="N12" s="200">
        <v>245000</v>
      </c>
      <c r="O12" s="202"/>
      <c r="P12" s="240">
        <f>SUM(K12:O12)</f>
        <v>1332350</v>
      </c>
    </row>
    <row r="13" spans="1:22" s="79" customFormat="1" ht="7.5" customHeight="1" thickBot="1" x14ac:dyDescent="0.3">
      <c r="A13" s="243"/>
      <c r="B13" s="203"/>
      <c r="C13" s="381"/>
      <c r="D13" s="205"/>
      <c r="E13" s="282"/>
      <c r="F13" s="205"/>
      <c r="G13" s="206"/>
      <c r="H13" s="207"/>
      <c r="I13" s="206"/>
      <c r="J13" s="206"/>
      <c r="K13" s="207"/>
      <c r="L13" s="207"/>
      <c r="M13" s="206"/>
      <c r="N13" s="207"/>
      <c r="O13" s="209"/>
      <c r="P13" s="244"/>
    </row>
    <row r="14" spans="1:22" s="79" customFormat="1" ht="75.75" thickBot="1" x14ac:dyDescent="0.3">
      <c r="A14" s="195"/>
      <c r="B14" s="196" t="s">
        <v>410</v>
      </c>
      <c r="C14" s="380" t="s">
        <v>219</v>
      </c>
      <c r="D14" s="246" t="s">
        <v>220</v>
      </c>
      <c r="E14" s="299" t="s">
        <v>427</v>
      </c>
      <c r="F14" s="198"/>
      <c r="G14" s="199"/>
      <c r="H14" s="200">
        <f>45000+26000</f>
        <v>71000</v>
      </c>
      <c r="I14" s="199"/>
      <c r="J14" s="199"/>
      <c r="K14" s="200">
        <v>314000</v>
      </c>
      <c r="L14" s="200">
        <v>249500</v>
      </c>
      <c r="M14" s="199"/>
      <c r="N14" s="200">
        <v>10000</v>
      </c>
      <c r="O14" s="202"/>
      <c r="P14" s="240">
        <f>SUM(K14:O14)</f>
        <v>573500</v>
      </c>
    </row>
    <row r="15" spans="1:22" s="79" customFormat="1" ht="6.75" customHeight="1" thickBot="1" x14ac:dyDescent="0.3">
      <c r="A15" s="243"/>
      <c r="B15" s="203"/>
      <c r="C15" s="382"/>
      <c r="D15" s="237"/>
      <c r="E15" s="282"/>
      <c r="F15" s="205"/>
      <c r="G15" s="206"/>
      <c r="H15" s="207"/>
      <c r="I15" s="206"/>
      <c r="J15" s="206"/>
      <c r="K15" s="207"/>
      <c r="L15" s="207"/>
      <c r="M15" s="206"/>
      <c r="N15" s="207"/>
      <c r="O15" s="209"/>
      <c r="P15" s="244"/>
    </row>
    <row r="16" spans="1:22" s="79" customFormat="1" ht="30.75" thickBot="1" x14ac:dyDescent="0.3">
      <c r="A16" s="195"/>
      <c r="B16" s="196" t="s">
        <v>410</v>
      </c>
      <c r="C16" s="380" t="s">
        <v>226</v>
      </c>
      <c r="D16" s="198" t="s">
        <v>227</v>
      </c>
      <c r="E16" s="198"/>
      <c r="F16" s="198"/>
      <c r="G16" s="199"/>
      <c r="H16" s="199"/>
      <c r="I16" s="199"/>
      <c r="J16" s="199"/>
      <c r="K16" s="199"/>
      <c r="L16" s="199"/>
      <c r="M16" s="199"/>
      <c r="N16" s="200">
        <v>80000</v>
      </c>
      <c r="O16" s="202"/>
      <c r="P16" s="240">
        <f>SUM(K16:O16)</f>
        <v>80000</v>
      </c>
    </row>
    <row r="17" spans="1:16" s="79" customFormat="1" ht="6" customHeight="1" thickBot="1" x14ac:dyDescent="0.3">
      <c r="A17" s="243"/>
      <c r="B17" s="203"/>
      <c r="C17" s="381"/>
      <c r="D17" s="237"/>
      <c r="E17" s="205"/>
      <c r="F17" s="205"/>
      <c r="G17" s="206"/>
      <c r="H17" s="206"/>
      <c r="I17" s="206"/>
      <c r="J17" s="206"/>
      <c r="K17" s="206"/>
      <c r="L17" s="206"/>
      <c r="M17" s="206"/>
      <c r="N17" s="207"/>
      <c r="O17" s="209"/>
      <c r="P17" s="244"/>
    </row>
    <row r="18" spans="1:16" s="79" customFormat="1" ht="30" x14ac:dyDescent="0.25">
      <c r="A18" s="211"/>
      <c r="B18" s="212" t="s">
        <v>410</v>
      </c>
      <c r="C18" s="263" t="s">
        <v>244</v>
      </c>
      <c r="D18" s="231" t="s">
        <v>245</v>
      </c>
      <c r="E18" s="215" t="s">
        <v>246</v>
      </c>
      <c r="F18" s="215"/>
      <c r="G18" s="216"/>
      <c r="H18" s="216"/>
      <c r="I18" s="216"/>
      <c r="J18" s="216"/>
      <c r="K18" s="217">
        <v>578467</v>
      </c>
      <c r="L18" s="217">
        <v>29737</v>
      </c>
      <c r="M18" s="216"/>
      <c r="N18" s="216"/>
      <c r="O18" s="219"/>
      <c r="P18" s="236">
        <f>SUM(K18:O23)</f>
        <v>1730564</v>
      </c>
    </row>
    <row r="19" spans="1:16" s="79" customFormat="1" ht="30" x14ac:dyDescent="0.25">
      <c r="A19" s="232"/>
      <c r="B19" s="57" t="s">
        <v>410</v>
      </c>
      <c r="C19" s="68" t="s">
        <v>247</v>
      </c>
      <c r="D19" s="53" t="s">
        <v>248</v>
      </c>
      <c r="E19" s="53" t="s">
        <v>249</v>
      </c>
      <c r="F19" s="53"/>
      <c r="G19" s="15"/>
      <c r="H19" s="15"/>
      <c r="I19" s="15"/>
      <c r="J19" s="15"/>
      <c r="K19" s="49">
        <v>214821</v>
      </c>
      <c r="L19" s="49">
        <v>1765</v>
      </c>
      <c r="M19" s="15"/>
      <c r="N19" s="15"/>
      <c r="O19" s="50"/>
      <c r="P19" s="233"/>
    </row>
    <row r="20" spans="1:16" s="79" customFormat="1" ht="45" x14ac:dyDescent="0.25">
      <c r="A20" s="232"/>
      <c r="B20" s="57" t="s">
        <v>410</v>
      </c>
      <c r="C20" s="68" t="s">
        <v>250</v>
      </c>
      <c r="D20" s="52" t="s">
        <v>251</v>
      </c>
      <c r="E20" s="110" t="s">
        <v>429</v>
      </c>
      <c r="F20" s="53"/>
      <c r="G20" s="15"/>
      <c r="H20" s="15"/>
      <c r="I20" s="15"/>
      <c r="J20" s="15"/>
      <c r="K20" s="49">
        <v>308000</v>
      </c>
      <c r="L20" s="49">
        <v>322350</v>
      </c>
      <c r="M20" s="15"/>
      <c r="N20" s="15"/>
      <c r="O20" s="50"/>
      <c r="P20" s="233"/>
    </row>
    <row r="21" spans="1:16" s="79" customFormat="1" x14ac:dyDescent="0.25">
      <c r="A21" s="232"/>
      <c r="B21" s="57" t="s">
        <v>410</v>
      </c>
      <c r="C21" s="68" t="s">
        <v>255</v>
      </c>
      <c r="D21" s="52" t="s">
        <v>256</v>
      </c>
      <c r="E21" s="53"/>
      <c r="F21" s="53"/>
      <c r="G21" s="15"/>
      <c r="H21" s="15"/>
      <c r="I21" s="15"/>
      <c r="J21" s="15"/>
      <c r="K21" s="49">
        <v>51920</v>
      </c>
      <c r="L21" s="49">
        <v>314</v>
      </c>
      <c r="M21" s="15"/>
      <c r="N21" s="15"/>
      <c r="O21" s="50"/>
      <c r="P21" s="233"/>
    </row>
    <row r="22" spans="1:16" s="79" customFormat="1" ht="45" x14ac:dyDescent="0.25">
      <c r="A22" s="232"/>
      <c r="B22" s="57" t="s">
        <v>410</v>
      </c>
      <c r="C22" s="68" t="s">
        <v>265</v>
      </c>
      <c r="D22" s="52" t="s">
        <v>266</v>
      </c>
      <c r="E22" s="110" t="s">
        <v>431</v>
      </c>
      <c r="F22" s="53"/>
      <c r="G22" s="15"/>
      <c r="H22" s="49">
        <v>10500</v>
      </c>
      <c r="I22" s="15"/>
      <c r="J22" s="15"/>
      <c r="K22" s="49">
        <v>59700</v>
      </c>
      <c r="L22" s="49">
        <v>88000</v>
      </c>
      <c r="M22" s="15"/>
      <c r="N22" s="15"/>
      <c r="O22" s="50"/>
      <c r="P22" s="233"/>
    </row>
    <row r="23" spans="1:16" s="79" customFormat="1" ht="45.75" thickBot="1" x14ac:dyDescent="0.3">
      <c r="A23" s="220"/>
      <c r="B23" s="221" t="s">
        <v>410</v>
      </c>
      <c r="C23" s="327" t="s">
        <v>270</v>
      </c>
      <c r="D23" s="234" t="s">
        <v>271</v>
      </c>
      <c r="E23" s="223" t="s">
        <v>432</v>
      </c>
      <c r="F23" s="224"/>
      <c r="G23" s="225"/>
      <c r="H23" s="235">
        <v>28000</v>
      </c>
      <c r="I23" s="225"/>
      <c r="J23" s="225"/>
      <c r="K23" s="235">
        <v>46600</v>
      </c>
      <c r="L23" s="235">
        <v>28890</v>
      </c>
      <c r="M23" s="225"/>
      <c r="N23" s="225"/>
      <c r="O23" s="226"/>
      <c r="P23" s="227"/>
    </row>
    <row r="24" spans="1:16" s="79" customFormat="1" ht="15.75" thickBot="1" x14ac:dyDescent="0.3">
      <c r="A24" s="368"/>
      <c r="B24" s="355"/>
      <c r="C24" s="376"/>
      <c r="D24" s="356"/>
      <c r="E24" s="377"/>
      <c r="F24" s="357"/>
      <c r="G24" s="14"/>
      <c r="H24" s="73"/>
      <c r="I24" s="14"/>
      <c r="J24" s="14"/>
      <c r="K24" s="73"/>
      <c r="L24" s="73"/>
      <c r="M24" s="14"/>
      <c r="N24" s="14"/>
      <c r="O24" s="358"/>
      <c r="P24" s="369"/>
    </row>
    <row r="25" spans="1:16" s="79" customFormat="1" ht="60" x14ac:dyDescent="0.25">
      <c r="A25" s="211"/>
      <c r="B25" s="212" t="s">
        <v>406</v>
      </c>
      <c r="C25" s="362" t="s">
        <v>90</v>
      </c>
      <c r="D25" s="231" t="s">
        <v>91</v>
      </c>
      <c r="E25" s="215" t="s">
        <v>92</v>
      </c>
      <c r="F25" s="215"/>
      <c r="G25" s="216"/>
      <c r="H25" s="216"/>
      <c r="I25" s="216"/>
      <c r="J25" s="216"/>
      <c r="K25" s="217">
        <v>243028</v>
      </c>
      <c r="L25" s="217">
        <v>108769</v>
      </c>
      <c r="M25" s="216"/>
      <c r="N25" s="216"/>
      <c r="O25" s="219"/>
      <c r="P25" s="236">
        <f>SUM(K25:O29)</f>
        <v>812281</v>
      </c>
    </row>
    <row r="26" spans="1:16" s="79" customFormat="1" ht="30" x14ac:dyDescent="0.25">
      <c r="A26" s="232"/>
      <c r="B26" s="57" t="s">
        <v>406</v>
      </c>
      <c r="C26" s="354" t="s">
        <v>90</v>
      </c>
      <c r="D26" s="52" t="s">
        <v>91</v>
      </c>
      <c r="E26" s="53" t="s">
        <v>93</v>
      </c>
      <c r="F26" s="53"/>
      <c r="G26" s="15"/>
      <c r="H26" s="49">
        <v>6300</v>
      </c>
      <c r="I26" s="15"/>
      <c r="J26" s="15"/>
      <c r="K26" s="49"/>
      <c r="L26" s="49"/>
      <c r="M26" s="15"/>
      <c r="N26" s="15"/>
      <c r="O26" s="50"/>
      <c r="P26" s="233"/>
    </row>
    <row r="27" spans="1:16" s="79" customFormat="1" x14ac:dyDescent="0.25">
      <c r="A27" s="232"/>
      <c r="B27" s="57" t="s">
        <v>406</v>
      </c>
      <c r="C27" s="354" t="s">
        <v>94</v>
      </c>
      <c r="D27" s="52" t="s">
        <v>95</v>
      </c>
      <c r="E27" s="53"/>
      <c r="F27" s="53"/>
      <c r="G27" s="15"/>
      <c r="H27" s="15"/>
      <c r="I27" s="15"/>
      <c r="J27" s="15"/>
      <c r="K27" s="49">
        <v>333673</v>
      </c>
      <c r="L27" s="49">
        <v>15271</v>
      </c>
      <c r="M27" s="15"/>
      <c r="N27" s="15"/>
      <c r="O27" s="50"/>
      <c r="P27" s="233"/>
    </row>
    <row r="28" spans="1:16" s="79" customFormat="1" x14ac:dyDescent="0.25">
      <c r="A28" s="232"/>
      <c r="B28" s="57" t="s">
        <v>406</v>
      </c>
      <c r="C28" s="354" t="s">
        <v>96</v>
      </c>
      <c r="D28" s="52" t="s">
        <v>97</v>
      </c>
      <c r="E28" s="53"/>
      <c r="F28" s="53"/>
      <c r="G28" s="15"/>
      <c r="H28" s="15"/>
      <c r="I28" s="15"/>
      <c r="J28" s="15"/>
      <c r="K28" s="49">
        <v>53661</v>
      </c>
      <c r="L28" s="15"/>
      <c r="M28" s="15"/>
      <c r="N28" s="15"/>
      <c r="O28" s="50"/>
      <c r="P28" s="233"/>
    </row>
    <row r="29" spans="1:16" s="79" customFormat="1" ht="15.75" thickBot="1" x14ac:dyDescent="0.3">
      <c r="A29" s="220"/>
      <c r="B29" s="221" t="s">
        <v>406</v>
      </c>
      <c r="C29" s="359" t="s">
        <v>100</v>
      </c>
      <c r="D29" s="234" t="s">
        <v>101</v>
      </c>
      <c r="E29" s="224"/>
      <c r="F29" s="224"/>
      <c r="G29" s="225"/>
      <c r="H29" s="225"/>
      <c r="I29" s="225"/>
      <c r="J29" s="225"/>
      <c r="K29" s="235">
        <v>25303</v>
      </c>
      <c r="L29" s="235">
        <v>32576</v>
      </c>
      <c r="M29" s="225"/>
      <c r="N29" s="225"/>
      <c r="O29" s="226"/>
      <c r="P29" s="227"/>
    </row>
    <row r="30" spans="1:16" s="79" customFormat="1" ht="7.5" customHeight="1" thickBot="1" x14ac:dyDescent="0.3">
      <c r="A30" s="203"/>
      <c r="B30" s="203"/>
      <c r="C30" s="361"/>
      <c r="D30" s="237"/>
      <c r="E30" s="205"/>
      <c r="F30" s="205"/>
      <c r="G30" s="206"/>
      <c r="H30" s="206"/>
      <c r="I30" s="206"/>
      <c r="J30" s="206"/>
      <c r="K30" s="207"/>
      <c r="L30" s="207"/>
      <c r="M30" s="206"/>
      <c r="N30" s="206"/>
      <c r="O30" s="209"/>
      <c r="P30" s="210"/>
    </row>
    <row r="31" spans="1:16" s="79" customFormat="1" x14ac:dyDescent="0.25">
      <c r="A31" s="211"/>
      <c r="B31" s="366" t="s">
        <v>407</v>
      </c>
      <c r="C31" s="362" t="s">
        <v>315</v>
      </c>
      <c r="D31" s="231" t="s">
        <v>316</v>
      </c>
      <c r="E31" s="215"/>
      <c r="F31" s="215"/>
      <c r="G31" s="216"/>
      <c r="H31" s="216"/>
      <c r="I31" s="216"/>
      <c r="J31" s="216"/>
      <c r="K31" s="217">
        <v>49890</v>
      </c>
      <c r="L31" s="217">
        <v>42521</v>
      </c>
      <c r="M31" s="216"/>
      <c r="N31" s="216"/>
      <c r="O31" s="219"/>
      <c r="P31" s="236">
        <f>SUM(K31:O33)</f>
        <v>266283</v>
      </c>
    </row>
    <row r="32" spans="1:16" s="79" customFormat="1" x14ac:dyDescent="0.25">
      <c r="A32" s="232"/>
      <c r="B32" s="119" t="s">
        <v>407</v>
      </c>
      <c r="C32" s="354" t="s">
        <v>317</v>
      </c>
      <c r="D32" s="52" t="s">
        <v>318</v>
      </c>
      <c r="E32" s="53"/>
      <c r="F32" s="53"/>
      <c r="G32" s="15"/>
      <c r="H32" s="15"/>
      <c r="I32" s="15"/>
      <c r="J32" s="15"/>
      <c r="K32" s="49">
        <v>146397</v>
      </c>
      <c r="L32" s="49">
        <v>4127</v>
      </c>
      <c r="M32" s="15"/>
      <c r="N32" s="15"/>
      <c r="O32" s="50"/>
      <c r="P32" s="233"/>
    </row>
    <row r="33" spans="1:16" s="79" customFormat="1" ht="15.75" thickBot="1" x14ac:dyDescent="0.3">
      <c r="A33" s="220"/>
      <c r="B33" s="367" t="s">
        <v>407</v>
      </c>
      <c r="C33" s="359" t="s">
        <v>100</v>
      </c>
      <c r="D33" s="234" t="s">
        <v>101</v>
      </c>
      <c r="E33" s="224"/>
      <c r="F33" s="224"/>
      <c r="G33" s="225"/>
      <c r="H33" s="225"/>
      <c r="I33" s="225"/>
      <c r="J33" s="225"/>
      <c r="K33" s="235">
        <v>8040</v>
      </c>
      <c r="L33" s="235">
        <v>15308</v>
      </c>
      <c r="M33" s="225"/>
      <c r="N33" s="225"/>
      <c r="O33" s="226"/>
      <c r="P33" s="227"/>
    </row>
    <row r="34" spans="1:16" s="79" customFormat="1" ht="10.5" customHeight="1" thickBot="1" x14ac:dyDescent="0.3">
      <c r="A34" s="203"/>
      <c r="B34" s="371"/>
      <c r="C34" s="361"/>
      <c r="D34" s="237"/>
      <c r="E34" s="205"/>
      <c r="F34" s="205"/>
      <c r="G34" s="206"/>
      <c r="H34" s="206"/>
      <c r="I34" s="206"/>
      <c r="J34" s="206"/>
      <c r="K34" s="207"/>
      <c r="L34" s="207"/>
      <c r="M34" s="206"/>
      <c r="N34" s="206"/>
      <c r="O34" s="209"/>
      <c r="P34" s="210"/>
    </row>
    <row r="35" spans="1:16" s="79" customFormat="1" ht="14.25" customHeight="1" x14ac:dyDescent="0.25">
      <c r="A35" s="211"/>
      <c r="B35" s="366" t="s">
        <v>409</v>
      </c>
      <c r="C35" s="362" t="s">
        <v>94</v>
      </c>
      <c r="D35" s="375" t="s">
        <v>425</v>
      </c>
      <c r="E35" s="215" t="s">
        <v>371</v>
      </c>
      <c r="F35" s="215"/>
      <c r="G35" s="216"/>
      <c r="H35" s="216"/>
      <c r="I35" s="216"/>
      <c r="J35" s="216"/>
      <c r="K35" s="216">
        <v>123000</v>
      </c>
      <c r="L35" s="216">
        <v>114096</v>
      </c>
      <c r="M35" s="216"/>
      <c r="N35" s="216"/>
      <c r="O35" s="219"/>
      <c r="P35" s="236">
        <f>SUM(K35:O37)</f>
        <v>612418</v>
      </c>
    </row>
    <row r="36" spans="1:16" s="79" customFormat="1" ht="14.25" customHeight="1" x14ac:dyDescent="0.25">
      <c r="A36" s="232"/>
      <c r="B36" s="119" t="s">
        <v>409</v>
      </c>
      <c r="C36" s="354" t="s">
        <v>423</v>
      </c>
      <c r="D36" s="47" t="s">
        <v>376</v>
      </c>
      <c r="E36" s="53" t="s">
        <v>377</v>
      </c>
      <c r="F36" s="53"/>
      <c r="G36" s="15"/>
      <c r="H36" s="15"/>
      <c r="I36" s="15"/>
      <c r="J36" s="15"/>
      <c r="K36" s="15">
        <v>320822</v>
      </c>
      <c r="L36" s="15"/>
      <c r="M36" s="15"/>
      <c r="N36" s="15"/>
      <c r="O36" s="50"/>
      <c r="P36" s="233"/>
    </row>
    <row r="37" spans="1:16" s="79" customFormat="1" ht="14.25" customHeight="1" thickBot="1" x14ac:dyDescent="0.3">
      <c r="A37" s="220"/>
      <c r="B37" s="367" t="s">
        <v>409</v>
      </c>
      <c r="C37" s="359" t="s">
        <v>100</v>
      </c>
      <c r="D37" s="248" t="s">
        <v>101</v>
      </c>
      <c r="E37" s="224"/>
      <c r="F37" s="224"/>
      <c r="G37" s="225"/>
      <c r="H37" s="225"/>
      <c r="I37" s="225"/>
      <c r="J37" s="225"/>
      <c r="K37" s="225">
        <v>21500</v>
      </c>
      <c r="L37" s="225">
        <v>33000</v>
      </c>
      <c r="M37" s="225"/>
      <c r="N37" s="225"/>
      <c r="O37" s="226"/>
      <c r="P37" s="227"/>
    </row>
    <row r="38" spans="1:16" s="79" customFormat="1" ht="9" customHeight="1" thickBot="1" x14ac:dyDescent="0.3">
      <c r="A38" s="243"/>
      <c r="B38" s="371"/>
      <c r="C38" s="361"/>
      <c r="D38" s="242"/>
      <c r="E38" s="205"/>
      <c r="F38" s="205"/>
      <c r="G38" s="206"/>
      <c r="H38" s="206"/>
      <c r="I38" s="206"/>
      <c r="J38" s="206"/>
      <c r="K38" s="206"/>
      <c r="L38" s="206"/>
      <c r="M38" s="206"/>
      <c r="N38" s="206"/>
      <c r="O38" s="209"/>
      <c r="P38" s="244"/>
    </row>
    <row r="39" spans="1:16" s="79" customFormat="1" ht="105" x14ac:dyDescent="0.25">
      <c r="A39" s="137"/>
      <c r="B39" s="138" t="s">
        <v>410</v>
      </c>
      <c r="C39" s="384" t="s">
        <v>230</v>
      </c>
      <c r="D39" s="140" t="s">
        <v>231</v>
      </c>
      <c r="E39" s="169" t="s">
        <v>428</v>
      </c>
      <c r="F39" s="141"/>
      <c r="G39" s="142"/>
      <c r="H39" s="142"/>
      <c r="I39" s="142"/>
      <c r="J39" s="142"/>
      <c r="K39" s="143">
        <v>162000</v>
      </c>
      <c r="L39" s="143">
        <v>181290</v>
      </c>
      <c r="M39" s="142"/>
      <c r="N39" s="142"/>
      <c r="O39" s="142"/>
      <c r="P39" s="349">
        <f>SUM(K39:O42)</f>
        <v>918810</v>
      </c>
    </row>
    <row r="40" spans="1:16" s="79" customFormat="1" ht="30" x14ac:dyDescent="0.25">
      <c r="A40" s="144"/>
      <c r="B40" s="133" t="s">
        <v>410</v>
      </c>
      <c r="C40" s="385" t="s">
        <v>239</v>
      </c>
      <c r="D40" s="115" t="s">
        <v>240</v>
      </c>
      <c r="E40" s="118" t="s">
        <v>241</v>
      </c>
      <c r="F40" s="118"/>
      <c r="G40" s="135"/>
      <c r="H40" s="135"/>
      <c r="I40" s="135"/>
      <c r="J40" s="135"/>
      <c r="K40" s="136">
        <v>438000</v>
      </c>
      <c r="L40" s="136">
        <v>21306</v>
      </c>
      <c r="M40" s="135"/>
      <c r="N40" s="135"/>
      <c r="O40" s="135"/>
      <c r="P40" s="145"/>
    </row>
    <row r="41" spans="1:16" s="79" customFormat="1" x14ac:dyDescent="0.25">
      <c r="A41" s="144"/>
      <c r="B41" s="133" t="s">
        <v>410</v>
      </c>
      <c r="C41" s="385" t="s">
        <v>242</v>
      </c>
      <c r="D41" s="115" t="s">
        <v>243</v>
      </c>
      <c r="E41" s="118"/>
      <c r="F41" s="118"/>
      <c r="G41" s="135"/>
      <c r="H41" s="135"/>
      <c r="I41" s="135"/>
      <c r="J41" s="135"/>
      <c r="K41" s="136">
        <v>43700</v>
      </c>
      <c r="L41" s="136">
        <v>314</v>
      </c>
      <c r="M41" s="135"/>
      <c r="N41" s="135"/>
      <c r="O41" s="135"/>
      <c r="P41" s="145"/>
    </row>
    <row r="42" spans="1:16" s="79" customFormat="1" ht="30.75" thickBot="1" x14ac:dyDescent="0.3">
      <c r="A42" s="146"/>
      <c r="B42" s="148" t="s">
        <v>410</v>
      </c>
      <c r="C42" s="386" t="s">
        <v>260</v>
      </c>
      <c r="D42" s="149" t="s">
        <v>261</v>
      </c>
      <c r="E42" s="383" t="s">
        <v>430</v>
      </c>
      <c r="F42" s="150"/>
      <c r="G42" s="151"/>
      <c r="H42" s="152">
        <v>3800</v>
      </c>
      <c r="I42" s="151"/>
      <c r="J42" s="151"/>
      <c r="K42" s="152">
        <v>29700</v>
      </c>
      <c r="L42" s="152">
        <v>42500</v>
      </c>
      <c r="M42" s="151"/>
      <c r="N42" s="151"/>
      <c r="O42" s="151"/>
      <c r="P42" s="153"/>
    </row>
    <row r="43" spans="1:16" s="79" customFormat="1" ht="9" customHeight="1" thickBot="1" x14ac:dyDescent="0.3">
      <c r="A43" s="203"/>
      <c r="B43" s="203"/>
      <c r="C43" s="381"/>
      <c r="D43" s="237"/>
      <c r="E43" s="205"/>
      <c r="F43" s="205"/>
      <c r="G43" s="206"/>
      <c r="H43" s="206"/>
      <c r="I43" s="206"/>
      <c r="J43" s="206"/>
      <c r="K43" s="207"/>
      <c r="L43" s="207"/>
      <c r="M43" s="206"/>
      <c r="N43" s="206"/>
      <c r="O43" s="209"/>
      <c r="P43" s="210"/>
    </row>
    <row r="44" spans="1:16" s="79" customFormat="1" x14ac:dyDescent="0.25">
      <c r="A44" s="211"/>
      <c r="B44" s="212" t="s">
        <v>406</v>
      </c>
      <c r="C44" s="362" t="s">
        <v>84</v>
      </c>
      <c r="D44" s="231" t="s">
        <v>88</v>
      </c>
      <c r="E44" s="215" t="s">
        <v>89</v>
      </c>
      <c r="F44" s="215"/>
      <c r="G44" s="216"/>
      <c r="H44" s="217">
        <v>15850</v>
      </c>
      <c r="I44" s="216"/>
      <c r="J44" s="216"/>
      <c r="K44" s="216"/>
      <c r="L44" s="217">
        <v>24000</v>
      </c>
      <c r="M44" s="216"/>
      <c r="N44" s="216"/>
      <c r="O44" s="219"/>
      <c r="P44" s="236">
        <f>SUM(K44:O46)</f>
        <v>148000</v>
      </c>
    </row>
    <row r="45" spans="1:16" s="79" customFormat="1" ht="14.25" customHeight="1" x14ac:dyDescent="0.25">
      <c r="A45" s="232"/>
      <c r="B45" s="119" t="s">
        <v>409</v>
      </c>
      <c r="C45" s="354" t="s">
        <v>208</v>
      </c>
      <c r="D45" s="47" t="s">
        <v>367</v>
      </c>
      <c r="E45" s="53" t="s">
        <v>368</v>
      </c>
      <c r="F45" s="53"/>
      <c r="G45" s="15"/>
      <c r="H45" s="15"/>
      <c r="I45" s="15"/>
      <c r="J45" s="15"/>
      <c r="K45" s="15"/>
      <c r="L45" s="15">
        <v>24000</v>
      </c>
      <c r="M45" s="15"/>
      <c r="N45" s="15"/>
      <c r="O45" s="50"/>
      <c r="P45" s="233"/>
    </row>
    <row r="46" spans="1:16" s="79" customFormat="1" ht="14.25" customHeight="1" thickBot="1" x14ac:dyDescent="0.3">
      <c r="A46" s="220"/>
      <c r="B46" s="367" t="s">
        <v>410</v>
      </c>
      <c r="C46" s="387" t="s">
        <v>228</v>
      </c>
      <c r="D46" s="234" t="s">
        <v>229</v>
      </c>
      <c r="E46" s="224"/>
      <c r="F46" s="224"/>
      <c r="G46" s="225"/>
      <c r="H46" s="235">
        <v>120000</v>
      </c>
      <c r="I46" s="225"/>
      <c r="J46" s="225"/>
      <c r="K46" s="225"/>
      <c r="L46" s="235">
        <v>100000</v>
      </c>
      <c r="M46" s="225"/>
      <c r="N46" s="225"/>
      <c r="O46" s="226"/>
      <c r="P46" s="227"/>
    </row>
    <row r="47" spans="1:16" s="79" customFormat="1" ht="7.5" customHeight="1" thickBot="1" x14ac:dyDescent="0.3">
      <c r="A47" s="203"/>
      <c r="B47" s="371"/>
      <c r="C47" s="382"/>
      <c r="D47" s="237"/>
      <c r="E47" s="205"/>
      <c r="F47" s="205"/>
      <c r="G47" s="206"/>
      <c r="H47" s="207"/>
      <c r="I47" s="206"/>
      <c r="J47" s="206"/>
      <c r="K47" s="206"/>
      <c r="L47" s="207"/>
      <c r="M47" s="206"/>
      <c r="N47" s="206"/>
      <c r="O47" s="209"/>
      <c r="P47" s="210"/>
    </row>
    <row r="48" spans="1:16" s="79" customFormat="1" ht="30" x14ac:dyDescent="0.25">
      <c r="A48" s="211"/>
      <c r="B48" s="212" t="s">
        <v>406</v>
      </c>
      <c r="C48" s="362" t="s">
        <v>90</v>
      </c>
      <c r="D48" s="231" t="s">
        <v>102</v>
      </c>
      <c r="E48" s="215" t="s">
        <v>103</v>
      </c>
      <c r="F48" s="215"/>
      <c r="G48" s="216"/>
      <c r="H48" s="217">
        <v>30276</v>
      </c>
      <c r="I48" s="216"/>
      <c r="J48" s="216"/>
      <c r="K48" s="216"/>
      <c r="L48" s="217">
        <v>31000</v>
      </c>
      <c r="M48" s="216"/>
      <c r="N48" s="216"/>
      <c r="O48" s="219"/>
      <c r="P48" s="236">
        <f>SUM(K48:O53)</f>
        <v>326740</v>
      </c>
    </row>
    <row r="49" spans="1:16" s="79" customFormat="1" x14ac:dyDescent="0.25">
      <c r="A49" s="232"/>
      <c r="B49" s="57" t="s">
        <v>407</v>
      </c>
      <c r="C49" s="354" t="s">
        <v>90</v>
      </c>
      <c r="D49" s="52" t="s">
        <v>102</v>
      </c>
      <c r="E49" s="53"/>
      <c r="F49" s="53"/>
      <c r="G49" s="15"/>
      <c r="H49" s="15"/>
      <c r="I49" s="15"/>
      <c r="J49" s="15"/>
      <c r="K49" s="15"/>
      <c r="L49" s="49">
        <v>6240</v>
      </c>
      <c r="M49" s="15"/>
      <c r="N49" s="15"/>
      <c r="O49" s="50"/>
      <c r="P49" s="233"/>
    </row>
    <row r="50" spans="1:16" s="79" customFormat="1" x14ac:dyDescent="0.25">
      <c r="A50" s="232"/>
      <c r="B50" s="119" t="s">
        <v>407</v>
      </c>
      <c r="C50" s="354" t="s">
        <v>322</v>
      </c>
      <c r="D50" s="52" t="s">
        <v>323</v>
      </c>
      <c r="E50" s="53"/>
      <c r="F50" s="53"/>
      <c r="G50" s="15"/>
      <c r="H50" s="15"/>
      <c r="I50" s="15"/>
      <c r="J50" s="15"/>
      <c r="K50" s="15"/>
      <c r="L50" s="49">
        <v>1500</v>
      </c>
      <c r="M50" s="15"/>
      <c r="N50" s="15"/>
      <c r="O50" s="50"/>
      <c r="P50" s="233"/>
    </row>
    <row r="51" spans="1:16" s="79" customFormat="1" ht="30" x14ac:dyDescent="0.25">
      <c r="A51" s="232"/>
      <c r="B51" s="57" t="s">
        <v>410</v>
      </c>
      <c r="C51" s="378" t="s">
        <v>257</v>
      </c>
      <c r="D51" s="53" t="s">
        <v>258</v>
      </c>
      <c r="E51" s="53"/>
      <c r="F51" s="53"/>
      <c r="G51" s="15"/>
      <c r="H51" s="49">
        <v>190000</v>
      </c>
      <c r="I51" s="15"/>
      <c r="J51" s="15"/>
      <c r="K51" s="15"/>
      <c r="L51" s="49">
        <v>200000</v>
      </c>
      <c r="M51" s="15"/>
      <c r="N51" s="15"/>
      <c r="O51" s="50"/>
      <c r="P51" s="233"/>
    </row>
    <row r="52" spans="1:16" s="79" customFormat="1" x14ac:dyDescent="0.25">
      <c r="A52" s="232"/>
      <c r="B52" s="57" t="s">
        <v>409</v>
      </c>
      <c r="C52" s="353" t="s">
        <v>230</v>
      </c>
      <c r="D52" s="47" t="s">
        <v>373</v>
      </c>
      <c r="E52" s="53" t="s">
        <v>374</v>
      </c>
      <c r="F52" s="53"/>
      <c r="G52" s="15"/>
      <c r="H52" s="15"/>
      <c r="I52" s="15"/>
      <c r="J52" s="15"/>
      <c r="K52" s="15"/>
      <c r="L52" s="15">
        <v>80000</v>
      </c>
      <c r="M52" s="15"/>
      <c r="N52" s="15"/>
      <c r="O52" s="50"/>
      <c r="P52" s="233"/>
    </row>
    <row r="53" spans="1:16" s="79" customFormat="1" ht="15.75" thickBot="1" x14ac:dyDescent="0.3">
      <c r="A53" s="220"/>
      <c r="B53" s="221" t="s">
        <v>407</v>
      </c>
      <c r="C53" s="360" t="s">
        <v>319</v>
      </c>
      <c r="D53" s="234" t="s">
        <v>320</v>
      </c>
      <c r="E53" s="224"/>
      <c r="F53" s="224"/>
      <c r="G53" s="225"/>
      <c r="H53" s="225"/>
      <c r="I53" s="225"/>
      <c r="J53" s="225"/>
      <c r="K53" s="225"/>
      <c r="L53" s="235">
        <v>8000</v>
      </c>
      <c r="M53" s="225"/>
      <c r="N53" s="225"/>
      <c r="O53" s="226"/>
      <c r="P53" s="227"/>
    </row>
    <row r="54" spans="1:16" s="79" customFormat="1" ht="5.25" customHeight="1" thickBot="1" x14ac:dyDescent="0.3">
      <c r="A54" s="203"/>
      <c r="B54" s="371"/>
      <c r="C54" s="361"/>
      <c r="D54" s="237"/>
      <c r="E54" s="205"/>
      <c r="F54" s="205"/>
      <c r="G54" s="206"/>
      <c r="H54" s="206"/>
      <c r="I54" s="206"/>
      <c r="J54" s="206"/>
      <c r="K54" s="206"/>
      <c r="L54" s="207"/>
      <c r="M54" s="206"/>
      <c r="N54" s="206"/>
      <c r="O54" s="209"/>
      <c r="P54" s="210"/>
    </row>
    <row r="55" spans="1:16" s="79" customFormat="1" x14ac:dyDescent="0.25">
      <c r="A55" s="211"/>
      <c r="B55" s="366" t="s">
        <v>406</v>
      </c>
      <c r="C55" s="362" t="s">
        <v>98</v>
      </c>
      <c r="D55" s="231" t="s">
        <v>99</v>
      </c>
      <c r="E55" s="215"/>
      <c r="F55" s="215"/>
      <c r="G55" s="216"/>
      <c r="H55" s="216"/>
      <c r="I55" s="216"/>
      <c r="J55" s="216"/>
      <c r="K55" s="216"/>
      <c r="L55" s="217">
        <v>12000</v>
      </c>
      <c r="M55" s="217">
        <v>8000</v>
      </c>
      <c r="N55" s="216"/>
      <c r="O55" s="219"/>
      <c r="P55" s="236">
        <f>SUM(K55:O58)</f>
        <v>224700</v>
      </c>
    </row>
    <row r="56" spans="1:16" s="79" customFormat="1" x14ac:dyDescent="0.25">
      <c r="A56" s="232"/>
      <c r="B56" s="119" t="s">
        <v>407</v>
      </c>
      <c r="C56" s="354" t="s">
        <v>98</v>
      </c>
      <c r="D56" s="52" t="s">
        <v>99</v>
      </c>
      <c r="E56" s="53"/>
      <c r="F56" s="53"/>
      <c r="G56" s="15"/>
      <c r="H56" s="15"/>
      <c r="I56" s="15"/>
      <c r="J56" s="15"/>
      <c r="K56" s="15"/>
      <c r="L56" s="49">
        <v>5000</v>
      </c>
      <c r="M56" s="49">
        <v>1500</v>
      </c>
      <c r="N56" s="15"/>
      <c r="O56" s="50"/>
      <c r="P56" s="233"/>
    </row>
    <row r="57" spans="1:16" s="79" customFormat="1" x14ac:dyDescent="0.25">
      <c r="A57" s="232"/>
      <c r="B57" s="119" t="s">
        <v>409</v>
      </c>
      <c r="C57" s="354" t="s">
        <v>98</v>
      </c>
      <c r="D57" s="47" t="s">
        <v>378</v>
      </c>
      <c r="E57" s="53" t="s">
        <v>379</v>
      </c>
      <c r="F57" s="53"/>
      <c r="G57" s="15"/>
      <c r="H57" s="15"/>
      <c r="I57" s="15"/>
      <c r="J57" s="15"/>
      <c r="K57" s="15">
        <v>33800</v>
      </c>
      <c r="L57" s="15">
        <v>66400</v>
      </c>
      <c r="M57" s="15"/>
      <c r="N57" s="15">
        <v>18000</v>
      </c>
      <c r="O57" s="50"/>
      <c r="P57" s="233"/>
    </row>
    <row r="58" spans="1:16" s="79" customFormat="1" ht="14.25" customHeight="1" thickBot="1" x14ac:dyDescent="0.3">
      <c r="A58" s="220"/>
      <c r="B58" s="367" t="s">
        <v>410</v>
      </c>
      <c r="C58" s="387" t="s">
        <v>98</v>
      </c>
      <c r="D58" s="234" t="s">
        <v>259</v>
      </c>
      <c r="E58" s="224"/>
      <c r="F58" s="224"/>
      <c r="G58" s="225"/>
      <c r="H58" s="225"/>
      <c r="I58" s="225"/>
      <c r="J58" s="225"/>
      <c r="K58" s="225"/>
      <c r="L58" s="235">
        <v>80000</v>
      </c>
      <c r="M58" s="225"/>
      <c r="N58" s="225"/>
      <c r="O58" s="226"/>
      <c r="P58" s="227"/>
    </row>
  </sheetData>
  <sortState ref="A44:P56">
    <sortCondition ref="C44:C56"/>
  </sortState>
  <mergeCells count="4">
    <mergeCell ref="G2:J2"/>
    <mergeCell ref="K2:O2"/>
    <mergeCell ref="P2:P3"/>
    <mergeCell ref="C5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zoomScale="90" zoomScaleNormal="90" workbookViewId="0">
      <selection activeCell="U41" sqref="U41"/>
    </sheetView>
  </sheetViews>
  <sheetFormatPr defaultRowHeight="15" x14ac:dyDescent="0.25"/>
  <cols>
    <col min="4" max="4" width="33.42578125" bestFit="1" customWidth="1"/>
    <col min="5" max="6" width="20.85546875" customWidth="1"/>
    <col min="7" max="15" width="11.7109375" customWidth="1"/>
  </cols>
  <sheetData>
    <row r="1" spans="1:22" s="79" customFormat="1" ht="18.75" x14ac:dyDescent="0.3">
      <c r="A1" s="188" t="s">
        <v>105</v>
      </c>
      <c r="D1" s="3"/>
      <c r="E1" s="3"/>
    </row>
    <row r="2" spans="1:22" s="79" customFormat="1" ht="15" customHeight="1" x14ac:dyDescent="0.25">
      <c r="A2" s="350"/>
      <c r="B2" s="350"/>
      <c r="C2" s="350"/>
      <c r="D2" s="351"/>
      <c r="E2" s="351"/>
      <c r="F2" s="351"/>
      <c r="G2" s="453" t="s">
        <v>0</v>
      </c>
      <c r="H2" s="453"/>
      <c r="I2" s="453"/>
      <c r="J2" s="453"/>
      <c r="K2" s="454" t="s">
        <v>9</v>
      </c>
      <c r="L2" s="454"/>
      <c r="M2" s="454"/>
      <c r="N2" s="454"/>
      <c r="O2" s="454"/>
      <c r="P2" s="455" t="s">
        <v>8</v>
      </c>
      <c r="Q2" s="7"/>
      <c r="R2" s="7"/>
      <c r="S2" s="7"/>
      <c r="T2" s="7"/>
      <c r="U2" s="7"/>
      <c r="V2" s="7"/>
    </row>
    <row r="3" spans="1:22" s="79" customFormat="1" ht="30.75" customHeight="1" x14ac:dyDescent="0.25">
      <c r="A3" s="350" t="s">
        <v>10</v>
      </c>
      <c r="B3" s="350"/>
      <c r="C3" s="350" t="s">
        <v>11</v>
      </c>
      <c r="D3" s="351" t="s">
        <v>12</v>
      </c>
      <c r="E3" s="351" t="s">
        <v>13</v>
      </c>
      <c r="F3" s="351" t="s">
        <v>14</v>
      </c>
      <c r="G3" s="388">
        <v>30</v>
      </c>
      <c r="H3" s="388">
        <v>32</v>
      </c>
      <c r="I3" s="388">
        <v>35</v>
      </c>
      <c r="J3" s="388">
        <v>38</v>
      </c>
      <c r="K3" s="352">
        <v>50</v>
      </c>
      <c r="L3" s="352">
        <v>55</v>
      </c>
      <c r="M3" s="352">
        <v>41</v>
      </c>
      <c r="N3" s="352">
        <v>45</v>
      </c>
      <c r="O3" s="352">
        <v>6</v>
      </c>
      <c r="P3" s="455"/>
      <c r="Q3" s="7"/>
      <c r="R3" s="7"/>
      <c r="S3" s="7"/>
      <c r="T3" s="7"/>
      <c r="U3" s="7"/>
      <c r="V3" s="7"/>
    </row>
    <row r="4" spans="1:22" ht="6.75" customHeight="1" x14ac:dyDescent="0.25"/>
    <row r="5" spans="1:22" s="79" customFormat="1" ht="15.75" thickBot="1" x14ac:dyDescent="0.3">
      <c r="A5" s="129" t="s">
        <v>104</v>
      </c>
      <c r="B5" s="129" t="s">
        <v>406</v>
      </c>
      <c r="C5" s="450" t="s">
        <v>105</v>
      </c>
      <c r="D5" s="428"/>
      <c r="E5" s="130"/>
      <c r="F5" s="130"/>
      <c r="G5" s="131"/>
      <c r="H5" s="131"/>
      <c r="I5" s="131"/>
      <c r="J5" s="131"/>
      <c r="K5" s="131">
        <f>SUM(K6:K50)</f>
        <v>161427</v>
      </c>
      <c r="L5" s="131">
        <f t="shared" ref="L5:O5" si="0">SUM(L6:L50)</f>
        <v>147661</v>
      </c>
      <c r="M5" s="131">
        <f t="shared" si="0"/>
        <v>399501</v>
      </c>
      <c r="N5" s="131">
        <f t="shared" si="0"/>
        <v>3000</v>
      </c>
      <c r="O5" s="131">
        <f t="shared" si="0"/>
        <v>100</v>
      </c>
      <c r="P5" s="132">
        <f>SUM(K5:O5)</f>
        <v>711689</v>
      </c>
      <c r="Q5" s="9"/>
      <c r="R5" s="7"/>
      <c r="S5" s="7"/>
      <c r="T5" s="7"/>
      <c r="U5" s="7"/>
      <c r="V5" s="7"/>
    </row>
    <row r="6" spans="1:22" s="79" customFormat="1" ht="15.75" thickBot="1" x14ac:dyDescent="0.3">
      <c r="A6" s="195"/>
      <c r="B6" s="196" t="s">
        <v>410</v>
      </c>
      <c r="C6" s="380" t="s">
        <v>274</v>
      </c>
      <c r="D6" s="365" t="s">
        <v>437</v>
      </c>
      <c r="E6" s="198" t="s">
        <v>438</v>
      </c>
      <c r="F6" s="198"/>
      <c r="G6" s="199"/>
      <c r="H6" s="199"/>
      <c r="I6" s="199"/>
      <c r="J6" s="199"/>
      <c r="K6" s="199"/>
      <c r="L6" s="200">
        <v>49000</v>
      </c>
      <c r="M6" s="199"/>
      <c r="N6" s="199"/>
      <c r="O6" s="202"/>
      <c r="P6" s="240">
        <f>SUM(K6:O6)</f>
        <v>49000</v>
      </c>
    </row>
    <row r="7" spans="1:22" s="79" customFormat="1" ht="5.25" customHeight="1" thickBot="1" x14ac:dyDescent="0.3">
      <c r="A7" s="203"/>
      <c r="B7" s="203"/>
      <c r="C7" s="390"/>
      <c r="D7" s="391"/>
      <c r="E7" s="205"/>
      <c r="F7" s="205"/>
      <c r="G7" s="206"/>
      <c r="H7" s="206"/>
      <c r="I7" s="206"/>
      <c r="J7" s="206"/>
      <c r="K7" s="206"/>
      <c r="L7" s="207"/>
      <c r="M7" s="206"/>
      <c r="N7" s="206"/>
      <c r="O7" s="209"/>
      <c r="P7" s="210"/>
    </row>
    <row r="8" spans="1:22" s="79" customFormat="1" x14ac:dyDescent="0.25">
      <c r="A8" s="211"/>
      <c r="B8" s="212" t="s">
        <v>406</v>
      </c>
      <c r="C8" s="212" t="s">
        <v>106</v>
      </c>
      <c r="D8" s="231" t="s">
        <v>107</v>
      </c>
      <c r="E8" s="215"/>
      <c r="F8" s="215"/>
      <c r="G8" s="216"/>
      <c r="H8" s="216"/>
      <c r="I8" s="216"/>
      <c r="J8" s="216"/>
      <c r="K8" s="217">
        <v>18191</v>
      </c>
      <c r="L8" s="217">
        <v>1690</v>
      </c>
      <c r="M8" s="217">
        <v>5500</v>
      </c>
      <c r="N8" s="216"/>
      <c r="O8" s="219"/>
      <c r="P8" s="236">
        <f>SUM(K8:O14)</f>
        <v>190437</v>
      </c>
    </row>
    <row r="9" spans="1:22" s="79" customFormat="1" x14ac:dyDescent="0.25">
      <c r="A9" s="232"/>
      <c r="B9" s="57" t="s">
        <v>406</v>
      </c>
      <c r="C9" s="57" t="s">
        <v>106</v>
      </c>
      <c r="D9" s="52" t="s">
        <v>108</v>
      </c>
      <c r="E9" s="53"/>
      <c r="F9" s="53"/>
      <c r="G9" s="15"/>
      <c r="H9" s="15"/>
      <c r="I9" s="15"/>
      <c r="J9" s="15"/>
      <c r="K9" s="49"/>
      <c r="L9" s="49">
        <v>1140</v>
      </c>
      <c r="M9" s="49">
        <v>25100</v>
      </c>
      <c r="N9" s="15"/>
      <c r="O9" s="50"/>
      <c r="P9" s="233"/>
    </row>
    <row r="10" spans="1:22" s="79" customFormat="1" x14ac:dyDescent="0.25">
      <c r="A10" s="232"/>
      <c r="B10" s="57" t="s">
        <v>406</v>
      </c>
      <c r="C10" s="57" t="s">
        <v>106</v>
      </c>
      <c r="D10" s="52" t="s">
        <v>109</v>
      </c>
      <c r="E10" s="53"/>
      <c r="F10" s="53"/>
      <c r="G10" s="15"/>
      <c r="H10" s="15"/>
      <c r="I10" s="15"/>
      <c r="J10" s="15"/>
      <c r="K10" s="49">
        <v>1317</v>
      </c>
      <c r="L10" s="49">
        <v>16928</v>
      </c>
      <c r="M10" s="49">
        <v>26300</v>
      </c>
      <c r="N10" s="49"/>
      <c r="O10" s="50"/>
      <c r="P10" s="233"/>
    </row>
    <row r="11" spans="1:22" s="79" customFormat="1" ht="45" x14ac:dyDescent="0.25">
      <c r="A11" s="232"/>
      <c r="B11" s="57" t="s">
        <v>406</v>
      </c>
      <c r="C11" s="57" t="s">
        <v>106</v>
      </c>
      <c r="D11" s="52" t="s">
        <v>110</v>
      </c>
      <c r="E11" s="53" t="s">
        <v>111</v>
      </c>
      <c r="F11" s="53"/>
      <c r="G11" s="15"/>
      <c r="H11" s="15"/>
      <c r="I11" s="15"/>
      <c r="J11" s="15"/>
      <c r="K11" s="15"/>
      <c r="L11" s="15"/>
      <c r="M11" s="49">
        <v>0</v>
      </c>
      <c r="N11" s="15"/>
      <c r="O11" s="50"/>
      <c r="P11" s="233"/>
    </row>
    <row r="12" spans="1:22" s="79" customFormat="1" x14ac:dyDescent="0.25">
      <c r="A12" s="232"/>
      <c r="B12" s="57" t="s">
        <v>407</v>
      </c>
      <c r="C12" s="57" t="s">
        <v>106</v>
      </c>
      <c r="D12" s="52" t="s">
        <v>324</v>
      </c>
      <c r="E12" s="53"/>
      <c r="F12" s="53"/>
      <c r="G12" s="15"/>
      <c r="H12" s="15"/>
      <c r="I12" s="15"/>
      <c r="J12" s="15"/>
      <c r="K12" s="49">
        <v>1000</v>
      </c>
      <c r="L12" s="15"/>
      <c r="M12" s="49">
        <v>2500</v>
      </c>
      <c r="N12" s="15"/>
      <c r="O12" s="50"/>
      <c r="P12" s="233"/>
    </row>
    <row r="13" spans="1:22" s="79" customFormat="1" ht="15.75" customHeight="1" x14ac:dyDescent="0.25">
      <c r="A13" s="232"/>
      <c r="B13" s="57" t="s">
        <v>409</v>
      </c>
      <c r="C13" s="116" t="s">
        <v>106</v>
      </c>
      <c r="D13" s="47" t="s">
        <v>382</v>
      </c>
      <c r="E13" s="53"/>
      <c r="F13" s="53"/>
      <c r="G13" s="15"/>
      <c r="H13" s="15"/>
      <c r="I13" s="15"/>
      <c r="J13" s="15"/>
      <c r="K13" s="15"/>
      <c r="L13" s="15">
        <v>100</v>
      </c>
      <c r="M13" s="15">
        <v>5000</v>
      </c>
      <c r="N13" s="15">
        <v>0</v>
      </c>
      <c r="O13" s="50"/>
      <c r="P13" s="392"/>
    </row>
    <row r="14" spans="1:22" s="79" customFormat="1" ht="15.75" customHeight="1" thickBot="1" x14ac:dyDescent="0.3">
      <c r="A14" s="220"/>
      <c r="B14" s="221" t="s">
        <v>410</v>
      </c>
      <c r="C14" s="393" t="s">
        <v>106</v>
      </c>
      <c r="D14" s="234" t="s">
        <v>276</v>
      </c>
      <c r="E14" s="234" t="s">
        <v>277</v>
      </c>
      <c r="F14" s="224"/>
      <c r="G14" s="225"/>
      <c r="H14" s="225"/>
      <c r="I14" s="225"/>
      <c r="J14" s="225"/>
      <c r="K14" s="225"/>
      <c r="L14" s="235">
        <v>400</v>
      </c>
      <c r="M14" s="235">
        <v>85271</v>
      </c>
      <c r="N14" s="225"/>
      <c r="O14" s="226"/>
      <c r="P14" s="227"/>
    </row>
    <row r="15" spans="1:22" s="79" customFormat="1" ht="6" customHeight="1" thickBot="1" x14ac:dyDescent="0.3">
      <c r="A15" s="203"/>
      <c r="B15" s="203"/>
      <c r="C15" s="390"/>
      <c r="D15" s="237"/>
      <c r="E15" s="237"/>
      <c r="F15" s="205"/>
      <c r="G15" s="206"/>
      <c r="H15" s="206"/>
      <c r="I15" s="206"/>
      <c r="J15" s="206"/>
      <c r="K15" s="206"/>
      <c r="L15" s="207"/>
      <c r="M15" s="207"/>
      <c r="N15" s="206"/>
      <c r="O15" s="209"/>
      <c r="P15" s="210"/>
    </row>
    <row r="16" spans="1:22" s="79" customFormat="1" ht="15.75" customHeight="1" x14ac:dyDescent="0.25">
      <c r="A16" s="137"/>
      <c r="B16" s="138" t="s">
        <v>406</v>
      </c>
      <c r="C16" s="138" t="s">
        <v>112</v>
      </c>
      <c r="D16" s="140" t="s">
        <v>113</v>
      </c>
      <c r="E16" s="141"/>
      <c r="F16" s="141"/>
      <c r="G16" s="142"/>
      <c r="H16" s="142"/>
      <c r="I16" s="142"/>
      <c r="J16" s="142"/>
      <c r="K16" s="142"/>
      <c r="L16" s="143">
        <v>7600</v>
      </c>
      <c r="M16" s="142"/>
      <c r="N16" s="142"/>
      <c r="O16" s="142"/>
      <c r="P16" s="349">
        <f>SUM(K16:O20)</f>
        <v>50351</v>
      </c>
    </row>
    <row r="17" spans="1:16" s="79" customFormat="1" ht="15.75" customHeight="1" x14ac:dyDescent="0.25">
      <c r="A17" s="144"/>
      <c r="B17" s="133" t="s">
        <v>406</v>
      </c>
      <c r="C17" s="133" t="s">
        <v>112</v>
      </c>
      <c r="D17" s="115" t="s">
        <v>114</v>
      </c>
      <c r="E17" s="118"/>
      <c r="F17" s="118"/>
      <c r="G17" s="135"/>
      <c r="H17" s="135"/>
      <c r="I17" s="135"/>
      <c r="J17" s="135"/>
      <c r="K17" s="136">
        <v>2236</v>
      </c>
      <c r="L17" s="136">
        <v>1115</v>
      </c>
      <c r="M17" s="135"/>
      <c r="N17" s="135"/>
      <c r="O17" s="135"/>
      <c r="P17" s="145"/>
    </row>
    <row r="18" spans="1:16" s="79" customFormat="1" ht="15.75" customHeight="1" x14ac:dyDescent="0.25">
      <c r="A18" s="144"/>
      <c r="B18" s="133" t="s">
        <v>407</v>
      </c>
      <c r="C18" s="133" t="s">
        <v>112</v>
      </c>
      <c r="D18" s="115" t="s">
        <v>325</v>
      </c>
      <c r="E18" s="118"/>
      <c r="F18" s="118"/>
      <c r="G18" s="135"/>
      <c r="H18" s="135"/>
      <c r="I18" s="135"/>
      <c r="J18" s="135"/>
      <c r="K18" s="135"/>
      <c r="L18" s="136">
        <v>4000</v>
      </c>
      <c r="M18" s="135"/>
      <c r="N18" s="135"/>
      <c r="O18" s="135"/>
      <c r="P18" s="145"/>
    </row>
    <row r="19" spans="1:16" s="79" customFormat="1" x14ac:dyDescent="0.25">
      <c r="A19" s="144"/>
      <c r="B19" s="133" t="s">
        <v>409</v>
      </c>
      <c r="C19" s="122" t="s">
        <v>112</v>
      </c>
      <c r="D19" s="134" t="s">
        <v>384</v>
      </c>
      <c r="E19" s="118" t="s">
        <v>385</v>
      </c>
      <c r="F19" s="118"/>
      <c r="G19" s="135"/>
      <c r="H19" s="135"/>
      <c r="I19" s="135"/>
      <c r="J19" s="135"/>
      <c r="K19" s="135"/>
      <c r="L19" s="135">
        <v>19900</v>
      </c>
      <c r="M19" s="135"/>
      <c r="N19" s="135"/>
      <c r="O19" s="135"/>
      <c r="P19" s="145"/>
    </row>
    <row r="20" spans="1:16" s="79" customFormat="1" ht="15.75" thickBot="1" x14ac:dyDescent="0.3">
      <c r="A20" s="146"/>
      <c r="B20" s="148" t="s">
        <v>410</v>
      </c>
      <c r="C20" s="386" t="s">
        <v>112</v>
      </c>
      <c r="D20" s="149" t="s">
        <v>278</v>
      </c>
      <c r="E20" s="150" t="s">
        <v>279</v>
      </c>
      <c r="F20" s="150"/>
      <c r="G20" s="151"/>
      <c r="H20" s="151"/>
      <c r="I20" s="151"/>
      <c r="J20" s="151"/>
      <c r="K20" s="151"/>
      <c r="L20" s="152">
        <v>15500</v>
      </c>
      <c r="M20" s="151"/>
      <c r="N20" s="151"/>
      <c r="O20" s="151"/>
      <c r="P20" s="153"/>
    </row>
    <row r="21" spans="1:16" s="79" customFormat="1" ht="7.5" customHeight="1" thickBot="1" x14ac:dyDescent="0.3">
      <c r="A21" s="203"/>
      <c r="B21" s="203"/>
      <c r="C21" s="390"/>
      <c r="D21" s="237"/>
      <c r="E21" s="205"/>
      <c r="F21" s="205"/>
      <c r="G21" s="206"/>
      <c r="H21" s="206"/>
      <c r="I21" s="206"/>
      <c r="J21" s="206"/>
      <c r="K21" s="206"/>
      <c r="L21" s="207"/>
      <c r="M21" s="206"/>
      <c r="N21" s="206"/>
      <c r="O21" s="209"/>
      <c r="P21" s="210"/>
    </row>
    <row r="22" spans="1:16" s="79" customFormat="1" x14ac:dyDescent="0.25">
      <c r="A22" s="137"/>
      <c r="B22" s="138" t="s">
        <v>406</v>
      </c>
      <c r="C22" s="138" t="s">
        <v>115</v>
      </c>
      <c r="D22" s="140" t="s">
        <v>116</v>
      </c>
      <c r="E22" s="141"/>
      <c r="F22" s="141"/>
      <c r="G22" s="142"/>
      <c r="H22" s="142"/>
      <c r="I22" s="142"/>
      <c r="J22" s="142"/>
      <c r="K22" s="142"/>
      <c r="L22" s="142"/>
      <c r="M22" s="143">
        <v>1200</v>
      </c>
      <c r="N22" s="142"/>
      <c r="O22" s="142"/>
      <c r="P22" s="349">
        <f>SUM(K22:O25)</f>
        <v>30600</v>
      </c>
    </row>
    <row r="23" spans="1:16" s="79" customFormat="1" x14ac:dyDescent="0.25">
      <c r="A23" s="144"/>
      <c r="B23" s="133" t="s">
        <v>407</v>
      </c>
      <c r="C23" s="133" t="s">
        <v>115</v>
      </c>
      <c r="D23" s="115" t="s">
        <v>326</v>
      </c>
      <c r="E23" s="118"/>
      <c r="F23" s="118"/>
      <c r="G23" s="135"/>
      <c r="H23" s="135"/>
      <c r="I23" s="135"/>
      <c r="J23" s="135"/>
      <c r="K23" s="135"/>
      <c r="L23" s="135"/>
      <c r="M23" s="136">
        <v>4400</v>
      </c>
      <c r="N23" s="135"/>
      <c r="O23" s="135"/>
      <c r="P23" s="145"/>
    </row>
    <row r="24" spans="1:16" s="79" customFormat="1" ht="15.75" customHeight="1" x14ac:dyDescent="0.25">
      <c r="A24" s="144"/>
      <c r="B24" s="133" t="s">
        <v>409</v>
      </c>
      <c r="C24" s="122" t="s">
        <v>115</v>
      </c>
      <c r="D24" s="134" t="s">
        <v>387</v>
      </c>
      <c r="E24" s="118" t="s">
        <v>388</v>
      </c>
      <c r="F24" s="118"/>
      <c r="G24" s="135"/>
      <c r="H24" s="135"/>
      <c r="I24" s="135"/>
      <c r="J24" s="135"/>
      <c r="K24" s="135"/>
      <c r="L24" s="135">
        <v>1500</v>
      </c>
      <c r="M24" s="135">
        <v>3500</v>
      </c>
      <c r="N24" s="135">
        <v>0</v>
      </c>
      <c r="O24" s="135"/>
      <c r="P24" s="145"/>
    </row>
    <row r="25" spans="1:16" s="79" customFormat="1" ht="30.75" thickBot="1" x14ac:dyDescent="0.3">
      <c r="A25" s="146"/>
      <c r="B25" s="148" t="s">
        <v>410</v>
      </c>
      <c r="C25" s="386" t="s">
        <v>115</v>
      </c>
      <c r="D25" s="149" t="s">
        <v>280</v>
      </c>
      <c r="E25" s="150" t="s">
        <v>281</v>
      </c>
      <c r="F25" s="150"/>
      <c r="G25" s="151"/>
      <c r="H25" s="151"/>
      <c r="I25" s="151"/>
      <c r="J25" s="151"/>
      <c r="K25" s="151"/>
      <c r="L25" s="151"/>
      <c r="M25" s="152">
        <v>20000</v>
      </c>
      <c r="N25" s="151"/>
      <c r="O25" s="151"/>
      <c r="P25" s="153"/>
    </row>
    <row r="26" spans="1:16" s="79" customFormat="1" ht="6.75" customHeight="1" thickBot="1" x14ac:dyDescent="0.3">
      <c r="A26" s="203"/>
      <c r="B26" s="203"/>
      <c r="C26" s="390"/>
      <c r="D26" s="237"/>
      <c r="E26" s="205"/>
      <c r="F26" s="205"/>
      <c r="G26" s="206"/>
      <c r="H26" s="206"/>
      <c r="I26" s="206"/>
      <c r="J26" s="206"/>
      <c r="K26" s="206"/>
      <c r="L26" s="206"/>
      <c r="M26" s="207"/>
      <c r="N26" s="206"/>
      <c r="O26" s="209"/>
      <c r="P26" s="394"/>
    </row>
    <row r="27" spans="1:16" s="79" customFormat="1" ht="14.25" customHeight="1" thickBot="1" x14ac:dyDescent="0.3">
      <c r="A27" s="195"/>
      <c r="B27" s="196" t="s">
        <v>410</v>
      </c>
      <c r="C27" s="380" t="s">
        <v>282</v>
      </c>
      <c r="D27" s="246" t="s">
        <v>283</v>
      </c>
      <c r="E27" s="198" t="s">
        <v>284</v>
      </c>
      <c r="F27" s="198"/>
      <c r="G27" s="199"/>
      <c r="H27" s="199"/>
      <c r="I27" s="199"/>
      <c r="J27" s="199"/>
      <c r="K27" s="199"/>
      <c r="L27" s="199"/>
      <c r="M27" s="200">
        <v>10000</v>
      </c>
      <c r="N27" s="199"/>
      <c r="O27" s="202"/>
      <c r="P27" s="240">
        <f>SUM(K27:O27)</f>
        <v>10000</v>
      </c>
    </row>
    <row r="28" spans="1:16" s="79" customFormat="1" ht="6.75" customHeight="1" thickBot="1" x14ac:dyDescent="0.3">
      <c r="A28" s="203"/>
      <c r="B28" s="203"/>
      <c r="C28" s="390"/>
      <c r="D28" s="237"/>
      <c r="E28" s="205"/>
      <c r="F28" s="205"/>
      <c r="G28" s="206"/>
      <c r="H28" s="206"/>
      <c r="I28" s="206"/>
      <c r="J28" s="206"/>
      <c r="K28" s="206"/>
      <c r="L28" s="206"/>
      <c r="M28" s="207"/>
      <c r="N28" s="206"/>
      <c r="O28" s="209"/>
      <c r="P28" s="210"/>
    </row>
    <row r="29" spans="1:16" s="79" customFormat="1" ht="14.25" customHeight="1" thickBot="1" x14ac:dyDescent="0.3">
      <c r="A29" s="195"/>
      <c r="B29" s="196" t="s">
        <v>406</v>
      </c>
      <c r="C29" s="196" t="s">
        <v>117</v>
      </c>
      <c r="D29" s="246" t="s">
        <v>118</v>
      </c>
      <c r="E29" s="198"/>
      <c r="F29" s="198"/>
      <c r="G29" s="199"/>
      <c r="H29" s="199"/>
      <c r="I29" s="199"/>
      <c r="J29" s="199"/>
      <c r="K29" s="199"/>
      <c r="L29" s="200">
        <v>5336</v>
      </c>
      <c r="M29" s="200">
        <v>22625</v>
      </c>
      <c r="N29" s="199"/>
      <c r="O29" s="202"/>
      <c r="P29" s="240">
        <f>SUM(K29:O29)</f>
        <v>27961</v>
      </c>
    </row>
    <row r="30" spans="1:16" s="79" customFormat="1" ht="5.25" customHeight="1" thickBot="1" x14ac:dyDescent="0.3">
      <c r="A30" s="203"/>
      <c r="B30" s="203"/>
      <c r="C30" s="203"/>
      <c r="D30" s="237"/>
      <c r="E30" s="205"/>
      <c r="F30" s="205"/>
      <c r="G30" s="206"/>
      <c r="H30" s="206"/>
      <c r="I30" s="206"/>
      <c r="J30" s="206"/>
      <c r="K30" s="206"/>
      <c r="L30" s="207"/>
      <c r="M30" s="207"/>
      <c r="N30" s="206"/>
      <c r="O30" s="209"/>
      <c r="P30" s="210"/>
    </row>
    <row r="31" spans="1:16" s="79" customFormat="1" ht="14.25" customHeight="1" x14ac:dyDescent="0.25">
      <c r="A31" s="211"/>
      <c r="B31" s="212" t="s">
        <v>406</v>
      </c>
      <c r="C31" s="212" t="s">
        <v>119</v>
      </c>
      <c r="D31" s="231" t="s">
        <v>120</v>
      </c>
      <c r="E31" s="215"/>
      <c r="F31" s="215"/>
      <c r="G31" s="216"/>
      <c r="H31" s="216"/>
      <c r="I31" s="216"/>
      <c r="J31" s="216"/>
      <c r="K31" s="216"/>
      <c r="L31" s="216"/>
      <c r="M31" s="217">
        <v>9136</v>
      </c>
      <c r="N31" s="216"/>
      <c r="O31" s="219"/>
      <c r="P31" s="236">
        <f>SUM(K31:O35)</f>
        <v>133470</v>
      </c>
    </row>
    <row r="32" spans="1:16" s="79" customFormat="1" ht="14.25" customHeight="1" x14ac:dyDescent="0.25">
      <c r="A32" s="232"/>
      <c r="B32" s="57" t="s">
        <v>407</v>
      </c>
      <c r="C32" s="57" t="s">
        <v>119</v>
      </c>
      <c r="D32" s="52" t="s">
        <v>327</v>
      </c>
      <c r="E32" s="53"/>
      <c r="F32" s="53"/>
      <c r="G32" s="15"/>
      <c r="H32" s="15"/>
      <c r="I32" s="15"/>
      <c r="J32" s="15"/>
      <c r="K32" s="15"/>
      <c r="L32" s="15"/>
      <c r="M32" s="49">
        <v>10000</v>
      </c>
      <c r="N32" s="15"/>
      <c r="O32" s="50"/>
      <c r="P32" s="233"/>
    </row>
    <row r="33" spans="1:16" s="79" customFormat="1" ht="14.25" customHeight="1" x14ac:dyDescent="0.25">
      <c r="A33" s="232"/>
      <c r="B33" s="57" t="s">
        <v>409</v>
      </c>
      <c r="C33" s="116" t="s">
        <v>119</v>
      </c>
      <c r="D33" s="47" t="s">
        <v>390</v>
      </c>
      <c r="E33" s="53" t="s">
        <v>391</v>
      </c>
      <c r="F33" s="53"/>
      <c r="G33" s="15"/>
      <c r="H33" s="15"/>
      <c r="I33" s="15"/>
      <c r="J33" s="15"/>
      <c r="K33" s="15"/>
      <c r="L33" s="15">
        <v>6000</v>
      </c>
      <c r="M33" s="15">
        <v>18500</v>
      </c>
      <c r="N33" s="15">
        <v>0</v>
      </c>
      <c r="O33" s="50"/>
      <c r="P33" s="233"/>
    </row>
    <row r="34" spans="1:16" s="79" customFormat="1" ht="15.75" customHeight="1" x14ac:dyDescent="0.25">
      <c r="A34" s="57"/>
      <c r="B34" s="57" t="s">
        <v>409</v>
      </c>
      <c r="C34" s="116" t="s">
        <v>433</v>
      </c>
      <c r="D34" s="47" t="s">
        <v>120</v>
      </c>
      <c r="E34" s="53"/>
      <c r="F34" s="53"/>
      <c r="G34" s="15"/>
      <c r="H34" s="15"/>
      <c r="I34" s="15"/>
      <c r="J34" s="15"/>
      <c r="K34" s="15"/>
      <c r="L34" s="15"/>
      <c r="M34" s="15">
        <v>720</v>
      </c>
      <c r="N34" s="15"/>
      <c r="O34" s="15"/>
      <c r="P34" s="82"/>
    </row>
    <row r="35" spans="1:16" s="79" customFormat="1" ht="14.25" customHeight="1" thickBot="1" x14ac:dyDescent="0.3">
      <c r="A35" s="220"/>
      <c r="B35" s="221" t="s">
        <v>410</v>
      </c>
      <c r="C35" s="393" t="s">
        <v>119</v>
      </c>
      <c r="D35" s="234" t="s">
        <v>285</v>
      </c>
      <c r="E35" s="224" t="s">
        <v>286</v>
      </c>
      <c r="F35" s="224"/>
      <c r="G35" s="225"/>
      <c r="H35" s="225"/>
      <c r="I35" s="225"/>
      <c r="J35" s="225"/>
      <c r="K35" s="225"/>
      <c r="L35" s="235">
        <v>2721</v>
      </c>
      <c r="M35" s="235">
        <v>86393</v>
      </c>
      <c r="N35" s="225"/>
      <c r="O35" s="226"/>
      <c r="P35" s="227"/>
    </row>
    <row r="36" spans="1:16" s="79" customFormat="1" ht="9" customHeight="1" thickBot="1" x14ac:dyDescent="0.3">
      <c r="A36" s="243"/>
      <c r="B36" s="203"/>
      <c r="C36" s="390"/>
      <c r="D36" s="237"/>
      <c r="E36" s="205"/>
      <c r="F36" s="205"/>
      <c r="G36" s="206"/>
      <c r="H36" s="206"/>
      <c r="I36" s="206"/>
      <c r="J36" s="206"/>
      <c r="K36" s="206"/>
      <c r="L36" s="207"/>
      <c r="M36" s="207"/>
      <c r="N36" s="206"/>
      <c r="O36" s="209"/>
      <c r="P36" s="244"/>
    </row>
    <row r="37" spans="1:16" s="79" customFormat="1" ht="14.25" customHeight="1" thickBot="1" x14ac:dyDescent="0.3">
      <c r="A37" s="181"/>
      <c r="B37" s="176" t="s">
        <v>409</v>
      </c>
      <c r="C37" s="186" t="s">
        <v>434</v>
      </c>
      <c r="D37" s="182" t="s">
        <v>394</v>
      </c>
      <c r="E37" s="178" t="s">
        <v>395</v>
      </c>
      <c r="F37" s="178"/>
      <c r="G37" s="179"/>
      <c r="H37" s="179"/>
      <c r="I37" s="179"/>
      <c r="J37" s="179"/>
      <c r="K37" s="179"/>
      <c r="L37" s="179"/>
      <c r="M37" s="179"/>
      <c r="N37" s="179">
        <v>3000</v>
      </c>
      <c r="O37" s="179"/>
      <c r="P37" s="395">
        <f>SUM(K37:O37)</f>
        <v>3000</v>
      </c>
    </row>
    <row r="38" spans="1:16" s="79" customFormat="1" ht="7.5" customHeight="1" thickBot="1" x14ac:dyDescent="0.3">
      <c r="A38" s="203"/>
      <c r="B38" s="203"/>
      <c r="C38" s="241"/>
      <c r="D38" s="242"/>
      <c r="E38" s="205"/>
      <c r="F38" s="205"/>
      <c r="G38" s="206"/>
      <c r="H38" s="206"/>
      <c r="I38" s="206"/>
      <c r="J38" s="206"/>
      <c r="K38" s="206"/>
      <c r="L38" s="206"/>
      <c r="M38" s="206"/>
      <c r="N38" s="206"/>
      <c r="O38" s="209"/>
      <c r="P38" s="210"/>
    </row>
    <row r="39" spans="1:16" s="79" customFormat="1" ht="14.25" customHeight="1" x14ac:dyDescent="0.25">
      <c r="A39" s="137"/>
      <c r="B39" s="138" t="s">
        <v>406</v>
      </c>
      <c r="C39" s="138" t="s">
        <v>121</v>
      </c>
      <c r="D39" s="140" t="s">
        <v>122</v>
      </c>
      <c r="E39" s="141"/>
      <c r="F39" s="141"/>
      <c r="G39" s="142"/>
      <c r="H39" s="142"/>
      <c r="I39" s="142"/>
      <c r="J39" s="142"/>
      <c r="K39" s="143"/>
      <c r="L39" s="142"/>
      <c r="M39" s="143">
        <v>26812</v>
      </c>
      <c r="N39" s="142"/>
      <c r="O39" s="142"/>
      <c r="P39" s="349">
        <f>SUM(K39:O43)</f>
        <v>55825</v>
      </c>
    </row>
    <row r="40" spans="1:16" s="79" customFormat="1" ht="14.25" customHeight="1" x14ac:dyDescent="0.25">
      <c r="A40" s="144"/>
      <c r="B40" s="133" t="s">
        <v>407</v>
      </c>
      <c r="C40" s="133" t="s">
        <v>121</v>
      </c>
      <c r="D40" s="115" t="s">
        <v>122</v>
      </c>
      <c r="E40" s="115"/>
      <c r="F40" s="115"/>
      <c r="G40" s="115"/>
      <c r="H40" s="115"/>
      <c r="I40" s="115"/>
      <c r="J40" s="115"/>
      <c r="K40" s="115"/>
      <c r="L40" s="115"/>
      <c r="M40" s="115">
        <v>670</v>
      </c>
      <c r="N40" s="115"/>
      <c r="O40" s="115"/>
      <c r="P40" s="396"/>
    </row>
    <row r="41" spans="1:16" s="79" customFormat="1" ht="15.75" customHeight="1" x14ac:dyDescent="0.25">
      <c r="A41" s="57"/>
      <c r="B41" s="57" t="s">
        <v>409</v>
      </c>
      <c r="C41" s="116" t="s">
        <v>435</v>
      </c>
      <c r="D41" s="47" t="s">
        <v>399</v>
      </c>
      <c r="E41" s="53"/>
      <c r="F41" s="53"/>
      <c r="G41" s="15"/>
      <c r="H41" s="15"/>
      <c r="I41" s="15"/>
      <c r="J41" s="15"/>
      <c r="K41" s="15"/>
      <c r="L41" s="15"/>
      <c r="M41" s="15">
        <v>889</v>
      </c>
      <c r="N41" s="15"/>
      <c r="O41" s="15"/>
      <c r="P41" s="82"/>
    </row>
    <row r="42" spans="1:16" s="79" customFormat="1" ht="15" customHeight="1" x14ac:dyDescent="0.25">
      <c r="A42" s="144"/>
      <c r="B42" s="133" t="s">
        <v>409</v>
      </c>
      <c r="C42" s="122" t="s">
        <v>121</v>
      </c>
      <c r="D42" s="134" t="s">
        <v>397</v>
      </c>
      <c r="E42" s="118"/>
      <c r="F42" s="118"/>
      <c r="G42" s="135"/>
      <c r="H42" s="135"/>
      <c r="I42" s="135"/>
      <c r="J42" s="135"/>
      <c r="K42" s="135"/>
      <c r="L42" s="135"/>
      <c r="M42" s="135">
        <v>9708</v>
      </c>
      <c r="N42" s="135"/>
      <c r="O42" s="135"/>
      <c r="P42" s="145"/>
    </row>
    <row r="43" spans="1:16" s="79" customFormat="1" ht="15.75" thickBot="1" x14ac:dyDescent="0.3">
      <c r="A43" s="146"/>
      <c r="B43" s="148" t="s">
        <v>410</v>
      </c>
      <c r="C43" s="386" t="s">
        <v>121</v>
      </c>
      <c r="D43" s="149" t="s">
        <v>287</v>
      </c>
      <c r="E43" s="150"/>
      <c r="F43" s="150"/>
      <c r="G43" s="151"/>
      <c r="H43" s="151"/>
      <c r="I43" s="151"/>
      <c r="J43" s="151"/>
      <c r="K43" s="151"/>
      <c r="L43" s="152">
        <v>1469</v>
      </c>
      <c r="M43" s="152">
        <v>16277</v>
      </c>
      <c r="N43" s="151"/>
      <c r="O43" s="151"/>
      <c r="P43" s="153"/>
    </row>
    <row r="44" spans="1:16" s="79" customFormat="1" ht="9.75" customHeight="1" thickBot="1" x14ac:dyDescent="0.3">
      <c r="A44" s="203"/>
      <c r="B44" s="203"/>
      <c r="C44" s="390"/>
      <c r="D44" s="237"/>
      <c r="E44" s="205"/>
      <c r="F44" s="205"/>
      <c r="G44" s="206"/>
      <c r="H44" s="206"/>
      <c r="I44" s="206"/>
      <c r="J44" s="206"/>
      <c r="K44" s="206"/>
      <c r="L44" s="207"/>
      <c r="M44" s="207"/>
      <c r="N44" s="206"/>
      <c r="O44" s="209"/>
      <c r="P44" s="210"/>
    </row>
    <row r="45" spans="1:16" s="79" customFormat="1" ht="15.75" thickBot="1" x14ac:dyDescent="0.3">
      <c r="A45" s="397"/>
      <c r="B45" s="398" t="s">
        <v>409</v>
      </c>
      <c r="C45" s="398" t="s">
        <v>436</v>
      </c>
      <c r="D45" s="399" t="s">
        <v>401</v>
      </c>
      <c r="E45" s="400"/>
      <c r="F45" s="400"/>
      <c r="G45" s="401"/>
      <c r="H45" s="401"/>
      <c r="I45" s="401"/>
      <c r="J45" s="401"/>
      <c r="K45" s="401"/>
      <c r="L45" s="401">
        <v>500</v>
      </c>
      <c r="M45" s="401"/>
      <c r="N45" s="401"/>
      <c r="O45" s="402"/>
      <c r="P45" s="403">
        <f>SUM(K45:O45)</f>
        <v>500</v>
      </c>
    </row>
    <row r="46" spans="1:16" s="79" customFormat="1" ht="7.5" customHeight="1" thickBot="1" x14ac:dyDescent="0.3">
      <c r="A46" s="404"/>
      <c r="B46" s="404"/>
      <c r="C46" s="404"/>
      <c r="D46" s="405"/>
      <c r="E46" s="406"/>
      <c r="F46" s="406"/>
      <c r="G46" s="407"/>
      <c r="H46" s="407"/>
      <c r="I46" s="407"/>
      <c r="J46" s="407"/>
      <c r="K46" s="407"/>
      <c r="L46" s="407"/>
      <c r="M46" s="407"/>
      <c r="N46" s="407"/>
      <c r="O46" s="408"/>
      <c r="P46" s="409"/>
    </row>
    <row r="47" spans="1:16" s="79" customFormat="1" x14ac:dyDescent="0.25">
      <c r="A47" s="137"/>
      <c r="B47" s="138" t="s">
        <v>406</v>
      </c>
      <c r="C47" s="138" t="s">
        <v>123</v>
      </c>
      <c r="D47" s="140" t="s">
        <v>124</v>
      </c>
      <c r="E47" s="141"/>
      <c r="F47" s="141"/>
      <c r="G47" s="142"/>
      <c r="H47" s="142"/>
      <c r="I47" s="142"/>
      <c r="J47" s="142"/>
      <c r="K47" s="143">
        <v>36383</v>
      </c>
      <c r="L47" s="143">
        <v>2152</v>
      </c>
      <c r="M47" s="142"/>
      <c r="N47" s="142"/>
      <c r="O47" s="142"/>
      <c r="P47" s="349">
        <f>SUM(K47:O50)</f>
        <v>160545</v>
      </c>
    </row>
    <row r="48" spans="1:16" s="79" customFormat="1" x14ac:dyDescent="0.25">
      <c r="A48" s="144"/>
      <c r="B48" s="133" t="s">
        <v>407</v>
      </c>
      <c r="C48" s="133" t="s">
        <v>123</v>
      </c>
      <c r="D48" s="115" t="s">
        <v>328</v>
      </c>
      <c r="E48" s="115"/>
      <c r="F48" s="115"/>
      <c r="G48" s="115"/>
      <c r="H48" s="115"/>
      <c r="I48" s="115"/>
      <c r="J48" s="115"/>
      <c r="K48" s="115"/>
      <c r="L48" s="115">
        <v>3410</v>
      </c>
      <c r="M48" s="115"/>
      <c r="N48" s="115"/>
      <c r="O48" s="115"/>
      <c r="P48" s="396"/>
    </row>
    <row r="49" spans="1:16" s="79" customFormat="1" ht="15.75" customHeight="1" x14ac:dyDescent="0.25">
      <c r="A49" s="144"/>
      <c r="B49" s="133" t="s">
        <v>409</v>
      </c>
      <c r="C49" s="122" t="s">
        <v>123</v>
      </c>
      <c r="D49" s="134" t="s">
        <v>402</v>
      </c>
      <c r="E49" s="411" t="s">
        <v>403</v>
      </c>
      <c r="F49" s="411"/>
      <c r="G49" s="412"/>
      <c r="H49" s="412"/>
      <c r="I49" s="412"/>
      <c r="J49" s="412"/>
      <c r="K49" s="412">
        <v>57300</v>
      </c>
      <c r="L49" s="412">
        <v>3800</v>
      </c>
      <c r="M49" s="412"/>
      <c r="N49" s="412"/>
      <c r="O49" s="412">
        <v>100</v>
      </c>
      <c r="P49" s="413"/>
    </row>
    <row r="50" spans="1:16" s="79" customFormat="1" ht="15.75" customHeight="1" thickBot="1" x14ac:dyDescent="0.3">
      <c r="A50" s="146"/>
      <c r="B50" s="148" t="s">
        <v>410</v>
      </c>
      <c r="C50" s="386" t="s">
        <v>123</v>
      </c>
      <c r="D50" s="149" t="s">
        <v>288</v>
      </c>
      <c r="E50" s="150" t="s">
        <v>289</v>
      </c>
      <c r="F50" s="150"/>
      <c r="G50" s="151"/>
      <c r="H50" s="151"/>
      <c r="I50" s="151"/>
      <c r="J50" s="151"/>
      <c r="K50" s="152">
        <v>45000</v>
      </c>
      <c r="L50" s="152">
        <v>3400</v>
      </c>
      <c r="M50" s="152">
        <v>9000</v>
      </c>
      <c r="N50" s="151"/>
      <c r="O50" s="151"/>
      <c r="P50" s="153"/>
    </row>
    <row r="51" spans="1:16" s="79" customFormat="1" ht="15.75" customHeight="1" x14ac:dyDescent="0.25">
      <c r="A51" s="355"/>
      <c r="B51" s="355"/>
      <c r="C51" s="389"/>
      <c r="D51" s="356"/>
      <c r="E51" s="357"/>
      <c r="F51" s="357"/>
      <c r="G51" s="14"/>
      <c r="H51" s="14"/>
      <c r="I51" s="14"/>
      <c r="J51" s="14"/>
      <c r="K51" s="73"/>
      <c r="L51" s="73"/>
      <c r="M51" s="73"/>
      <c r="N51" s="14"/>
      <c r="O51" s="14"/>
      <c r="P51" s="410"/>
    </row>
  </sheetData>
  <sortState ref="A6:P40">
    <sortCondition ref="C6:C40"/>
  </sortState>
  <mergeCells count="4">
    <mergeCell ref="G2:J2"/>
    <mergeCell ref="K2:O2"/>
    <mergeCell ref="P2:P3"/>
    <mergeCell ref="C5:D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zoomScale="85" zoomScaleNormal="85" workbookViewId="0">
      <selection activeCell="B36" sqref="B36"/>
    </sheetView>
  </sheetViews>
  <sheetFormatPr defaultRowHeight="15" x14ac:dyDescent="0.25"/>
  <cols>
    <col min="1" max="1" width="25.42578125" customWidth="1"/>
    <col min="4" max="4" width="14.5703125" style="414" customWidth="1"/>
  </cols>
  <sheetData>
    <row r="2" spans="1:4" s="415" customFormat="1" ht="15.75" x14ac:dyDescent="0.25">
      <c r="A2" s="458" t="s">
        <v>0</v>
      </c>
      <c r="B2" s="458"/>
      <c r="C2" s="458"/>
      <c r="D2" s="416">
        <f>SUM(D3:D10)</f>
        <v>14066819</v>
      </c>
    </row>
    <row r="3" spans="1:4" x14ac:dyDescent="0.25">
      <c r="A3" s="456" t="s">
        <v>1</v>
      </c>
      <c r="B3" s="457"/>
      <c r="C3" s="457"/>
      <c r="D3" s="136">
        <f>'Puhja vald'!G4+'Laeva vald'!G4+'Tähtvere vald '!G4+'Tartu vald'!G4</f>
        <v>8837436</v>
      </c>
    </row>
    <row r="4" spans="1:4" x14ac:dyDescent="0.25">
      <c r="A4" s="456" t="s">
        <v>2</v>
      </c>
      <c r="B4" s="457"/>
      <c r="C4" s="457"/>
      <c r="D4" s="136">
        <f>'Puhja vald'!G5+'Laeva vald'!G5+'Tähtvere vald '!G5+'Tartu vald'!G5</f>
        <v>254200</v>
      </c>
    </row>
    <row r="5" spans="1:4" x14ac:dyDescent="0.25">
      <c r="A5" s="456" t="s">
        <v>3</v>
      </c>
      <c r="B5" s="457"/>
      <c r="C5" s="457"/>
      <c r="D5" s="136">
        <f>'Puhja vald'!G6+'Laeva vald'!G6+'Tähtvere vald '!G6+'Tartu vald'!G6</f>
        <v>5000</v>
      </c>
    </row>
    <row r="6" spans="1:4" s="79" customFormat="1" x14ac:dyDescent="0.25">
      <c r="A6" s="456" t="s">
        <v>439</v>
      </c>
      <c r="B6" s="457"/>
      <c r="C6" s="457"/>
      <c r="D6" s="136">
        <f>'Puhja vald'!H12+'Laeva vald'!H12+'Tähtvere vald '!H12+'Tartu vald'!H12</f>
        <v>1153635</v>
      </c>
    </row>
    <row r="7" spans="1:4" x14ac:dyDescent="0.25">
      <c r="A7" s="456" t="s">
        <v>4</v>
      </c>
      <c r="B7" s="457"/>
      <c r="C7" s="457"/>
      <c r="D7" s="136">
        <f>'Puhja vald'!I7+'Laeva vald'!I7+'Tähtvere vald '!I7+'Tartu vald'!I7</f>
        <v>272541</v>
      </c>
    </row>
    <row r="8" spans="1:4" x14ac:dyDescent="0.25">
      <c r="A8" s="456" t="s">
        <v>5</v>
      </c>
      <c r="B8" s="457"/>
      <c r="C8" s="457"/>
      <c r="D8" s="136">
        <f>'Puhja vald'!I8+'Laeva vald'!I8+'Tähtvere vald '!I8+'Tartu vald'!I8</f>
        <v>592032</v>
      </c>
    </row>
    <row r="9" spans="1:4" x14ac:dyDescent="0.25">
      <c r="A9" s="456" t="s">
        <v>6</v>
      </c>
      <c r="B9" s="457"/>
      <c r="C9" s="457"/>
      <c r="D9" s="136">
        <f>'Puhja vald'!I9+'Laeva vald'!I9+'Tähtvere vald '!I9+'Tartu vald'!I9</f>
        <v>2853475</v>
      </c>
    </row>
    <row r="10" spans="1:4" x14ac:dyDescent="0.25">
      <c r="A10" s="456" t="s">
        <v>7</v>
      </c>
      <c r="B10" s="457"/>
      <c r="C10" s="457"/>
      <c r="D10" s="136">
        <f>'Puhja vald'!J10+'Laeva vald'!J10+'Tähtvere vald '!J10+'Tartu vald'!J10</f>
        <v>98500</v>
      </c>
    </row>
    <row r="12" spans="1:4" s="415" customFormat="1" ht="15.75" x14ac:dyDescent="0.25">
      <c r="A12" s="458" t="s">
        <v>440</v>
      </c>
      <c r="B12" s="458"/>
      <c r="C12" s="458"/>
      <c r="D12" s="416">
        <f>SUM(D13:D22)</f>
        <v>13055416</v>
      </c>
    </row>
    <row r="13" spans="1:4" x14ac:dyDescent="0.25">
      <c r="A13" s="459" t="s">
        <v>16</v>
      </c>
      <c r="B13" s="460"/>
      <c r="C13" s="460"/>
      <c r="D13" s="136">
        <f>'01'!P5</f>
        <v>1322464</v>
      </c>
    </row>
    <row r="14" spans="1:4" x14ac:dyDescent="0.25">
      <c r="A14" s="459" t="s">
        <v>32</v>
      </c>
      <c r="B14" s="460"/>
      <c r="C14" s="460"/>
      <c r="D14" s="136">
        <f>'03'!P5</f>
        <v>12909</v>
      </c>
    </row>
    <row r="15" spans="1:4" x14ac:dyDescent="0.25">
      <c r="A15" s="459" t="s">
        <v>36</v>
      </c>
      <c r="B15" s="460"/>
      <c r="C15" s="460"/>
      <c r="D15" s="136">
        <f>'04'!P5</f>
        <v>845996</v>
      </c>
    </row>
    <row r="16" spans="1:4" x14ac:dyDescent="0.25">
      <c r="A16" s="459" t="s">
        <v>53</v>
      </c>
      <c r="B16" s="460"/>
      <c r="C16" s="460"/>
      <c r="D16" s="136">
        <f>'05'!P5</f>
        <v>357641</v>
      </c>
    </row>
    <row r="17" spans="1:4" x14ac:dyDescent="0.25">
      <c r="A17" s="460" t="s">
        <v>49</v>
      </c>
      <c r="B17" s="460"/>
      <c r="C17" s="460"/>
      <c r="D17" s="136">
        <f>'06'!P5</f>
        <v>202290</v>
      </c>
    </row>
    <row r="18" spans="1:4" s="79" customFormat="1" x14ac:dyDescent="0.25">
      <c r="A18" s="459" t="s">
        <v>61</v>
      </c>
      <c r="B18" s="460"/>
      <c r="C18" s="460"/>
      <c r="D18" s="136">
        <f>'07'!P5</f>
        <v>15500</v>
      </c>
    </row>
    <row r="19" spans="1:4" x14ac:dyDescent="0.25">
      <c r="A19" s="459" t="s">
        <v>63</v>
      </c>
      <c r="B19" s="460"/>
      <c r="C19" s="460"/>
      <c r="D19" s="136">
        <f>'08'!P5</f>
        <v>1600519</v>
      </c>
    </row>
    <row r="20" spans="1:4" s="79" customFormat="1" x14ac:dyDescent="0.25">
      <c r="A20" s="459" t="s">
        <v>83</v>
      </c>
      <c r="B20" s="460"/>
      <c r="C20" s="460"/>
      <c r="D20" s="136">
        <f>'09'!P5</f>
        <v>7986408</v>
      </c>
    </row>
    <row r="21" spans="1:4" x14ac:dyDescent="0.25">
      <c r="A21" s="459" t="s">
        <v>105</v>
      </c>
      <c r="B21" s="460"/>
      <c r="C21" s="460"/>
      <c r="D21" s="136">
        <f>'10'!P5</f>
        <v>711689</v>
      </c>
    </row>
    <row r="22" spans="1:4" ht="15.75" thickBot="1" x14ac:dyDescent="0.3">
      <c r="A22" s="463"/>
      <c r="B22" s="463"/>
      <c r="C22" s="463"/>
    </row>
    <row r="23" spans="1:4" ht="16.5" thickBot="1" x14ac:dyDescent="0.3">
      <c r="A23" s="461" t="s">
        <v>441</v>
      </c>
      <c r="B23" s="462"/>
      <c r="C23" s="462"/>
      <c r="D23" s="417">
        <f>D2-D12</f>
        <v>1011403</v>
      </c>
    </row>
  </sheetData>
  <mergeCells count="21">
    <mergeCell ref="A2:C2"/>
    <mergeCell ref="A6:C6"/>
    <mergeCell ref="A12:C12"/>
    <mergeCell ref="A13:C13"/>
    <mergeCell ref="A23:C23"/>
    <mergeCell ref="A15:C15"/>
    <mergeCell ref="A16:C16"/>
    <mergeCell ref="A17:C17"/>
    <mergeCell ref="A19:C19"/>
    <mergeCell ref="A21:C21"/>
    <mergeCell ref="A22:C22"/>
    <mergeCell ref="A20:C20"/>
    <mergeCell ref="A18:C18"/>
    <mergeCell ref="A14:C14"/>
    <mergeCell ref="A3:C3"/>
    <mergeCell ref="A4:C4"/>
    <mergeCell ref="A5:C5"/>
    <mergeCell ref="A7:C7"/>
    <mergeCell ref="A8:C8"/>
    <mergeCell ref="A9:C9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14</vt:i4>
      </vt:variant>
    </vt:vector>
  </HeadingPairs>
  <TitlesOfParts>
    <vt:vector size="14" baseType="lpstr">
      <vt:lpstr>Puhja vald</vt:lpstr>
      <vt:lpstr>Laeva vald</vt:lpstr>
      <vt:lpstr>Tähtvere vald </vt:lpstr>
      <vt:lpstr>Tartu vald</vt:lpstr>
      <vt:lpstr>01</vt:lpstr>
      <vt:lpstr>03</vt:lpstr>
      <vt:lpstr>04</vt:lpstr>
      <vt:lpstr>05</vt:lpstr>
      <vt:lpstr>06</vt:lpstr>
      <vt:lpstr>07</vt:lpstr>
      <vt:lpstr>08</vt:lpstr>
      <vt:lpstr>09</vt:lpstr>
      <vt:lpstr>10</vt:lpstr>
      <vt:lpstr>KOKKU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Helika</dc:creator>
  <cp:lastModifiedBy>Priit Pramann</cp:lastModifiedBy>
  <dcterms:created xsi:type="dcterms:W3CDTF">2016-05-09T19:57:58Z</dcterms:created>
  <dcterms:modified xsi:type="dcterms:W3CDTF">2016-05-13T11:19:28Z</dcterms:modified>
</cp:coreProperties>
</file>